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ju\Dropbox\Lone Star Villas Pecos Tx\Lone Star Sale\T12's and RR\2025\"/>
    </mc:Choice>
  </mc:AlternateContent>
  <xr:revisionPtr revIDLastSave="0" documentId="8_{4245B2DD-C72C-41D6-869D-897F691BA2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M34" i="1"/>
  <c r="N34" i="1"/>
  <c r="M64" i="1"/>
  <c r="N64" i="1"/>
  <c r="O97" i="1"/>
  <c r="M98" i="1"/>
  <c r="M99" i="1" s="1"/>
  <c r="M101" i="1" s="1"/>
  <c r="O89" i="1"/>
  <c r="O90" i="1"/>
  <c r="O91" i="1"/>
  <c r="O92" i="1"/>
  <c r="O93" i="1"/>
  <c r="O94" i="1"/>
  <c r="O88" i="1"/>
  <c r="M95" i="1"/>
  <c r="N95" i="1"/>
  <c r="M86" i="1"/>
  <c r="M85" i="1"/>
  <c r="N85" i="1"/>
  <c r="N86" i="1" s="1"/>
  <c r="N98" i="1" s="1"/>
  <c r="N99" i="1" s="1"/>
  <c r="N101" i="1" s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70" i="1"/>
  <c r="M68" i="1"/>
  <c r="N68" i="1"/>
  <c r="O67" i="1"/>
  <c r="O68" i="1" s="1"/>
  <c r="O39" i="1"/>
  <c r="O40" i="1"/>
  <c r="O41" i="1"/>
  <c r="O42" i="1"/>
  <c r="O43" i="1"/>
  <c r="O44" i="1"/>
  <c r="O45" i="1"/>
  <c r="O49" i="1"/>
  <c r="O50" i="1"/>
  <c r="O51" i="1"/>
  <c r="O52" i="1"/>
  <c r="O53" i="1"/>
  <c r="O57" i="1"/>
  <c r="O58" i="1"/>
  <c r="O59" i="1"/>
  <c r="O60" i="1"/>
  <c r="O61" i="1"/>
  <c r="O62" i="1"/>
  <c r="O63" i="1"/>
  <c r="O56" i="1"/>
  <c r="O48" i="1"/>
  <c r="M54" i="1"/>
  <c r="N54" i="1"/>
  <c r="M46" i="1"/>
  <c r="N46" i="1"/>
  <c r="O38" i="1"/>
  <c r="M32" i="1"/>
  <c r="N32" i="1"/>
  <c r="O18" i="1"/>
  <c r="O16" i="1"/>
  <c r="L95" i="1"/>
  <c r="L85" i="1"/>
  <c r="L68" i="1"/>
  <c r="L86" i="1" s="1"/>
  <c r="L64" i="1"/>
  <c r="L54" i="1"/>
  <c r="L46" i="1"/>
  <c r="L32" i="1"/>
  <c r="L34" i="1" s="1"/>
  <c r="J95" i="1"/>
  <c r="K95" i="1"/>
  <c r="J85" i="1"/>
  <c r="K85" i="1"/>
  <c r="J68" i="1"/>
  <c r="K68" i="1"/>
  <c r="J64" i="1"/>
  <c r="K64" i="1"/>
  <c r="J54" i="1"/>
  <c r="K54" i="1"/>
  <c r="J46" i="1"/>
  <c r="K46" i="1"/>
  <c r="J32" i="1"/>
  <c r="J34" i="1" s="1"/>
  <c r="K32" i="1"/>
  <c r="K34" i="1" s="1"/>
  <c r="I95" i="1"/>
  <c r="I85" i="1"/>
  <c r="I68" i="1"/>
  <c r="I64" i="1"/>
  <c r="I54" i="1"/>
  <c r="I46" i="1"/>
  <c r="I32" i="1"/>
  <c r="I34" i="1" s="1"/>
  <c r="H95" i="1"/>
  <c r="H68" i="1"/>
  <c r="H85" i="1"/>
  <c r="H64" i="1"/>
  <c r="H54" i="1"/>
  <c r="H46" i="1"/>
  <c r="H32" i="1"/>
  <c r="H34" i="1" s="1"/>
  <c r="G95" i="1"/>
  <c r="G85" i="1"/>
  <c r="G68" i="1"/>
  <c r="G64" i="1"/>
  <c r="G54" i="1"/>
  <c r="G46" i="1"/>
  <c r="G32" i="1"/>
  <c r="G34" i="1" s="1"/>
  <c r="F95" i="1"/>
  <c r="F85" i="1"/>
  <c r="F68" i="1"/>
  <c r="F64" i="1"/>
  <c r="F54" i="1"/>
  <c r="F46" i="1"/>
  <c r="F32" i="1"/>
  <c r="F34" i="1" s="1"/>
  <c r="D95" i="1"/>
  <c r="E95" i="1"/>
  <c r="D85" i="1"/>
  <c r="E85" i="1"/>
  <c r="D68" i="1"/>
  <c r="E68" i="1"/>
  <c r="D64" i="1"/>
  <c r="E64" i="1"/>
  <c r="D54" i="1"/>
  <c r="E54" i="1"/>
  <c r="D46" i="1"/>
  <c r="E46" i="1"/>
  <c r="D32" i="1"/>
  <c r="D34" i="1" s="1"/>
  <c r="E32" i="1"/>
  <c r="E34" i="1" s="1"/>
  <c r="C95" i="1"/>
  <c r="C85" i="1"/>
  <c r="C68" i="1"/>
  <c r="C64" i="1"/>
  <c r="C54" i="1"/>
  <c r="C46" i="1"/>
  <c r="C32" i="1"/>
  <c r="C34" i="1" s="1"/>
  <c r="L98" i="1" l="1"/>
  <c r="L99" i="1" s="1"/>
  <c r="L101" i="1" s="1"/>
  <c r="K86" i="1"/>
  <c r="K98" i="1" s="1"/>
  <c r="K99" i="1" s="1"/>
  <c r="K101" i="1" s="1"/>
  <c r="J86" i="1"/>
  <c r="J98" i="1" s="1"/>
  <c r="J99" i="1" s="1"/>
  <c r="J101" i="1" s="1"/>
  <c r="O95" i="1"/>
  <c r="I86" i="1"/>
  <c r="I98" i="1" s="1"/>
  <c r="I99" i="1" s="1"/>
  <c r="I101" i="1" s="1"/>
  <c r="H86" i="1"/>
  <c r="H98" i="1" s="1"/>
  <c r="H99" i="1" s="1"/>
  <c r="H101" i="1" s="1"/>
  <c r="O32" i="1"/>
  <c r="O34" i="1" s="1"/>
  <c r="E86" i="1"/>
  <c r="E98" i="1" s="1"/>
  <c r="E99" i="1" s="1"/>
  <c r="E101" i="1" s="1"/>
  <c r="G86" i="1"/>
  <c r="G98" i="1" s="1"/>
  <c r="G99" i="1" s="1"/>
  <c r="G101" i="1" s="1"/>
  <c r="F86" i="1"/>
  <c r="F98" i="1" s="1"/>
  <c r="F99" i="1" s="1"/>
  <c r="F101" i="1" s="1"/>
  <c r="D86" i="1"/>
  <c r="D98" i="1" s="1"/>
  <c r="D99" i="1" s="1"/>
  <c r="D101" i="1" s="1"/>
  <c r="C86" i="1"/>
  <c r="C98" i="1" s="1"/>
  <c r="C99" i="1" s="1"/>
  <c r="C101" i="1" s="1"/>
  <c r="O85" i="1"/>
  <c r="O86" i="1" s="1"/>
  <c r="O64" i="1"/>
  <c r="O54" i="1"/>
  <c r="O46" i="1" l="1"/>
  <c r="O98" i="1" s="1"/>
  <c r="O99" i="1" s="1"/>
  <c r="O101" i="1" s="1"/>
</calcChain>
</file>

<file path=xl/sharedStrings.xml><?xml version="1.0" encoding="utf-8"?>
<sst xmlns="http://schemas.openxmlformats.org/spreadsheetml/2006/main" count="173" uniqueCount="173">
  <si>
    <t>Cash Flow - 12 Month</t>
  </si>
  <si>
    <r>
      <rPr>
        <b/>
        <sz val="11"/>
        <rFont val="Arial"/>
        <family val="2"/>
      </rPr>
      <t>Barge Properties Management Company, LTD.</t>
    </r>
  </si>
  <si>
    <r>
      <rPr>
        <b/>
        <sz val="11"/>
        <rFont val="Arial"/>
        <family val="2"/>
      </rPr>
      <t xml:space="preserve">Portfolios: </t>
    </r>
    <r>
      <rPr>
        <sz val="11"/>
        <rFont val="Arial"/>
        <family val="2"/>
      </rPr>
      <t>Lone Star</t>
    </r>
  </si>
  <si>
    <r>
      <rPr>
        <b/>
        <sz val="11"/>
        <rFont val="Arial"/>
        <family val="2"/>
      </rPr>
      <t xml:space="preserve">Accounting Basis: </t>
    </r>
    <r>
      <rPr>
        <sz val="11"/>
        <rFont val="Arial"/>
        <family val="2"/>
      </rPr>
      <t>Cash</t>
    </r>
  </si>
  <si>
    <r>
      <rPr>
        <b/>
        <sz val="11"/>
        <rFont val="Arial"/>
        <family val="2"/>
      </rPr>
      <t xml:space="preserve">GL Account Map: </t>
    </r>
    <r>
      <rPr>
        <sz val="11"/>
        <rFont val="Arial"/>
        <family val="2"/>
      </rPr>
      <t>None - use master chart of accounts</t>
    </r>
  </si>
  <si>
    <r>
      <rPr>
        <b/>
        <sz val="11"/>
        <rFont val="Arial"/>
        <family val="2"/>
      </rPr>
      <t xml:space="preserve">Level of Detail: </t>
    </r>
    <r>
      <rPr>
        <sz val="11"/>
        <rFont val="Arial"/>
        <family val="2"/>
      </rPr>
      <t>Detail View</t>
    </r>
  </si>
  <si>
    <r>
      <rPr>
        <b/>
        <sz val="11"/>
        <rFont val="Arial"/>
        <family val="2"/>
      </rPr>
      <t xml:space="preserve">Include Zero Balance GL Accounts: </t>
    </r>
    <r>
      <rPr>
        <sz val="11"/>
        <rFont val="Arial"/>
        <family val="2"/>
      </rPr>
      <t>No</t>
    </r>
  </si>
  <si>
    <t>Account Number</t>
  </si>
  <si>
    <t>Account Name</t>
  </si>
  <si>
    <t>Total</t>
  </si>
  <si>
    <t>Operating Income &amp; Expense</t>
  </si>
  <si>
    <t xml:space="preserve">    Income</t>
  </si>
  <si>
    <t xml:space="preserve">        Rent Income </t>
  </si>
  <si>
    <t xml:space="preserve">        Total Rent Income </t>
  </si>
  <si>
    <t xml:space="preserve">        Other Income</t>
  </si>
  <si>
    <t>48150000</t>
  </si>
  <si>
    <t xml:space="preserve">            Month to month fee</t>
  </si>
  <si>
    <t>48401015</t>
  </si>
  <si>
    <t xml:space="preserve">            Application fees</t>
  </si>
  <si>
    <t>48401023</t>
  </si>
  <si>
    <t xml:space="preserve">            Renters Insurance Fees</t>
  </si>
  <si>
    <t>48401030</t>
  </si>
  <si>
    <t xml:space="preserve">            Reletting fees</t>
  </si>
  <si>
    <t>48401040</t>
  </si>
  <si>
    <t xml:space="preserve">            Late fees</t>
  </si>
  <si>
    <t>48401045</t>
  </si>
  <si>
    <t xml:space="preserve">            Pet fee</t>
  </si>
  <si>
    <t>48401046</t>
  </si>
  <si>
    <t xml:space="preserve">            Pet rent</t>
  </si>
  <si>
    <t>48401060</t>
  </si>
  <si>
    <t xml:space="preserve">            Forfeiture of Security Deposit</t>
  </si>
  <si>
    <t>48401070</t>
  </si>
  <si>
    <t xml:space="preserve">            NSF fees</t>
  </si>
  <si>
    <t>48601020</t>
  </si>
  <si>
    <t xml:space="preserve">            Electric recovery</t>
  </si>
  <si>
    <t>48601040</t>
  </si>
  <si>
    <t xml:space="preserve">            Damage charges</t>
  </si>
  <si>
    <t xml:space="preserve">        Total Other Income</t>
  </si>
  <si>
    <t>48992000</t>
  </si>
  <si>
    <t xml:space="preserve">        Misc. Income</t>
  </si>
  <si>
    <t xml:space="preserve">    Total Operating Income</t>
  </si>
  <si>
    <t xml:space="preserve">    Expense</t>
  </si>
  <si>
    <t xml:space="preserve">        Expenses</t>
  </si>
  <si>
    <t xml:space="preserve">            Personnel</t>
  </si>
  <si>
    <t>51100000</t>
  </si>
  <si>
    <t xml:space="preserve">                Manager</t>
  </si>
  <si>
    <t>51200000</t>
  </si>
  <si>
    <t xml:space="preserve">                Maintenance supervisor</t>
  </si>
  <si>
    <t>51240000</t>
  </si>
  <si>
    <t xml:space="preserve">                Bonuses and commissions</t>
  </si>
  <si>
    <t>51260000</t>
  </si>
  <si>
    <t xml:space="preserve">                Gas and car allowance</t>
  </si>
  <si>
    <t>51300000</t>
  </si>
  <si>
    <t xml:space="preserve">                Payroll taxes</t>
  </si>
  <si>
    <t>51500000</t>
  </si>
  <si>
    <t xml:space="preserve">                Workers compensation</t>
  </si>
  <si>
    <t>51900000</t>
  </si>
  <si>
    <t xml:space="preserve">                Payroll Processing Fees</t>
  </si>
  <si>
    <t>51950000</t>
  </si>
  <si>
    <t xml:space="preserve">                Hiring Expense</t>
  </si>
  <si>
    <t xml:space="preserve">            Total Personnel</t>
  </si>
  <si>
    <t xml:space="preserve">            Apartment Turnover</t>
  </si>
  <si>
    <t>52050000</t>
  </si>
  <si>
    <t xml:space="preserve">                Misc Apartment Turnover</t>
  </si>
  <si>
    <t>52110000</t>
  </si>
  <si>
    <t xml:space="preserve">                Lights bulbs</t>
  </si>
  <si>
    <t>52200000</t>
  </si>
  <si>
    <t xml:space="preserve">                Carpet cleaning and repairs</t>
  </si>
  <si>
    <t>52300000</t>
  </si>
  <si>
    <t xml:space="preserve">                Paint touch-up and supplies</t>
  </si>
  <si>
    <t>52500000</t>
  </si>
  <si>
    <t xml:space="preserve">                Cleaning services</t>
  </si>
  <si>
    <t>52550000</t>
  </si>
  <si>
    <t xml:space="preserve">                Cleaning supplies</t>
  </si>
  <si>
    <t xml:space="preserve">            Total Apartment Turnover</t>
  </si>
  <si>
    <t xml:space="preserve">            Maintenance</t>
  </si>
  <si>
    <t>53200000</t>
  </si>
  <si>
    <t xml:space="preserve">                Appliance repairs</t>
  </si>
  <si>
    <t>53500000</t>
  </si>
  <si>
    <t xml:space="preserve">                Plumbing</t>
  </si>
  <si>
    <t>53600000</t>
  </si>
  <si>
    <t xml:space="preserve">                Electrical</t>
  </si>
  <si>
    <t>53700000</t>
  </si>
  <si>
    <t xml:space="preserve">                HVAC and boilers</t>
  </si>
  <si>
    <t>54100000</t>
  </si>
  <si>
    <t xml:space="preserve">                Pest control</t>
  </si>
  <si>
    <t>54200000</t>
  </si>
  <si>
    <t xml:space="preserve">                General maint and repairs</t>
  </si>
  <si>
    <t>54300000</t>
  </si>
  <si>
    <t xml:space="preserve">                Contract labor</t>
  </si>
  <si>
    <t>54600000</t>
  </si>
  <si>
    <t xml:space="preserve">                Keys</t>
  </si>
  <si>
    <t xml:space="preserve">            Total Maintenance</t>
  </si>
  <si>
    <t xml:space="preserve">            Administration and Management</t>
  </si>
  <si>
    <t xml:space="preserve">                Management Expense</t>
  </si>
  <si>
    <t>55600000</t>
  </si>
  <si>
    <t xml:space="preserve">                    Property management fees</t>
  </si>
  <si>
    <t xml:space="preserve">                Total Management Expense</t>
  </si>
  <si>
    <t xml:space="preserve">                Administration Costs</t>
  </si>
  <si>
    <t>55100000</t>
  </si>
  <si>
    <t xml:space="preserve">                    Advertising</t>
  </si>
  <si>
    <t>55300000</t>
  </si>
  <si>
    <t xml:space="preserve">                    Resident Services</t>
  </si>
  <si>
    <t>55400000</t>
  </si>
  <si>
    <t xml:space="preserve">                    Credit ck and tenant screening</t>
  </si>
  <si>
    <t>55701010</t>
  </si>
  <si>
    <t xml:space="preserve">                    Office supplies</t>
  </si>
  <si>
    <t>55701030</t>
  </si>
  <si>
    <t xml:space="preserve">                    Office Equipment maint and repairs</t>
  </si>
  <si>
    <t>55701070</t>
  </si>
  <si>
    <t xml:space="preserve">                    Postage and delivery</t>
  </si>
  <si>
    <t>55701075</t>
  </si>
  <si>
    <t xml:space="preserve">                    Employee meetings</t>
  </si>
  <si>
    <t>55701080</t>
  </si>
  <si>
    <t xml:space="preserve">                    Training and educational</t>
  </si>
  <si>
    <t>55771025</t>
  </si>
  <si>
    <t xml:space="preserve">                    Cell phones</t>
  </si>
  <si>
    <t>55771030</t>
  </si>
  <si>
    <t xml:space="preserve">                    Internet service</t>
  </si>
  <si>
    <t>55771040</t>
  </si>
  <si>
    <t xml:space="preserve">                    Answering service</t>
  </si>
  <si>
    <t>55801010</t>
  </si>
  <si>
    <t xml:space="preserve">                    Bank fees</t>
  </si>
  <si>
    <t>55851025</t>
  </si>
  <si>
    <t xml:space="preserve">                    Website management</t>
  </si>
  <si>
    <t>55851045</t>
  </si>
  <si>
    <t xml:space="preserve">                    Renters Insurance</t>
  </si>
  <si>
    <t>55851050</t>
  </si>
  <si>
    <t xml:space="preserve">                    Membership dues</t>
  </si>
  <si>
    <t xml:space="preserve">                Total Administration Costs</t>
  </si>
  <si>
    <t xml:space="preserve">            Total Administration and Management</t>
  </si>
  <si>
    <t xml:space="preserve">            Utilities</t>
  </si>
  <si>
    <t>56200000</t>
  </si>
  <si>
    <t xml:space="preserve">                Electricity and house meters</t>
  </si>
  <si>
    <t>56300000</t>
  </si>
  <si>
    <t xml:space="preserve">                Electricity for vacant units</t>
  </si>
  <si>
    <t>56301000</t>
  </si>
  <si>
    <t xml:space="preserve">                Electricity - Billed To Resident</t>
  </si>
  <si>
    <t>56400000</t>
  </si>
  <si>
    <t xml:space="preserve">                Water and sewer</t>
  </si>
  <si>
    <t>56500000</t>
  </si>
  <si>
    <t xml:space="preserve">                Natural gas</t>
  </si>
  <si>
    <t>56550000</t>
  </si>
  <si>
    <t xml:space="preserve">                Cable service</t>
  </si>
  <si>
    <t>56600000</t>
  </si>
  <si>
    <t xml:space="preserve">                Trash removal</t>
  </si>
  <si>
    <t xml:space="preserve">            Total Utilities</t>
  </si>
  <si>
    <t xml:space="preserve">            Insurance and Taxes</t>
  </si>
  <si>
    <t>57101010</t>
  </si>
  <si>
    <t xml:space="preserve">                Insurance (Gen Liab, Umbrella, etc)</t>
  </si>
  <si>
    <t xml:space="preserve">        Total Expenses</t>
  </si>
  <si>
    <t xml:space="preserve">    Total Operating Expense</t>
  </si>
  <si>
    <t xml:space="preserve">    NOI - Net Operating Income</t>
  </si>
  <si>
    <t>48601021</t>
  </si>
  <si>
    <t xml:space="preserve">            Furniture Premium</t>
  </si>
  <si>
    <t>Sep 2024</t>
  </si>
  <si>
    <t>Oct 2024</t>
  </si>
  <si>
    <t>Nov 2024</t>
  </si>
  <si>
    <t>48401031</t>
  </si>
  <si>
    <t xml:space="preserve">            Accelerated Rent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</si>
  <si>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</si>
  <si>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</si>
  <si>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</si>
  <si>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</si>
  <si>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</si>
  <si>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</si>
  <si>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</si>
  <si>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</si>
  <si>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</si>
  <si>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48150001</t>
  </si>
  <si>
    <t xml:space="preserve">            Admin fee</t>
  </si>
  <si>
    <r>
      <rPr>
        <b/>
        <sz val="11"/>
        <rFont val="Arial"/>
        <family val="2"/>
      </rPr>
      <t>Period Range: September</t>
    </r>
    <r>
      <rPr>
        <sz val="11"/>
        <rFont val="Arial"/>
        <family val="2"/>
      </rPr>
      <t xml:space="preserve"> 2024 to August 2025</t>
    </r>
  </si>
  <si>
    <r>
      <rPr>
        <b/>
        <sz val="9"/>
        <rFont val="Arial"/>
        <family val="2"/>
      </rPr>
      <t>Exported On: 09</t>
    </r>
    <r>
      <rPr>
        <sz val="9"/>
        <rFont val="Arial"/>
        <family val="2"/>
      </rPr>
      <t>/14/2025 01:16 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</si>
</sst>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-#,##0.00"/>
  </numFmts>
  <fonts count="15" x14ac:knownFonts="1">
    <font>
      <sz val="11"/>
      <name val="Arial"/>
      <family val="1"/>
    </font>
    <font>
      <b/>
      <sz val="13"/>
      <color rgb="FF303030"/>
      <name val="Arial"/>
      <family val="1"/>
    </font>
    <font>
      <b/>
      <sz val="18"/>
      <color rgb="FF303030"/>
      <name val="Arial"/>
      <family val="1"/>
    </font>
    <font>
      <sz val="13"/>
      <color rgb="FF303030"/>
      <name val="Arial"/>
      <family val="1"/>
    </font>
    <font>
      <sz val="9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CF3F9"/>
      </patternFill>
    </fill>
    <fill>
      <patternFill patternType="solid">
        <fgColor rgb="FFECF3F9"/>
      </patternFill>
    </fill>
    <fill>
      <patternFill patternType="solid">
        <fgColor rgb="FFECF3F9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30303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164" fontId="8" fillId="0" borderId="0" xfId="0" applyNumberFormat="1" applyFont="1"/>
    <xf numFmtId="164" fontId="9" fillId="0" borderId="2" xfId="0" applyNumberFormat="1" applyFont="1" applyBorder="1"/>
    <xf numFmtId="164" fontId="6" fillId="0" borderId="0" xfId="0" applyNumberFormat="1" applyFont="1"/>
    <xf numFmtId="164" fontId="5" fillId="0" borderId="0" xfId="0" applyNumberFormat="1" applyFont="1"/>
    <xf numFmtId="0" fontId="1" fillId="6" borderId="1" xfId="0" applyFont="1" applyFill="1" applyBorder="1" applyAlignment="1">
      <alignment horizontal="left"/>
    </xf>
    <xf numFmtId="164" fontId="6" fillId="0" borderId="2" xfId="0" applyNumberFormat="1" applyFont="1" applyBorder="1"/>
    <xf numFmtId="0" fontId="4" fillId="5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2" fillId="3" borderId="0" xfId="0" applyFont="1" applyFill="1"/>
    <xf numFmtId="0" fontId="11" fillId="5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showOutlineSymbols="0" showWhiteSpace="0" topLeftCell="A6" workbookViewId="0">
      <selection activeCell="A4" sqref="A4:O4"/>
    </sheetView>
  </sheetViews>
  <sheetFormatPr defaultRowHeight="14.25" x14ac:dyDescent="0.2"/>
  <cols>
    <col min="1" max="1" width="12" customWidth="1"/>
    <col min="2" max="2" width="34.625" customWidth="1"/>
    <col min="3" max="14" width="10" customWidth="1"/>
    <col min="15" max="15" width="12.625" customWidth="1"/>
    <col min="16" max="16" width="11.125" bestFit="1" customWidth="1"/>
  </cols>
  <sheetData>
    <row r="1" spans="1:16" ht="23.2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x14ac:dyDescent="0.2">
      <c r="A2" s="15" t="s">
        <v>172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6.5" x14ac:dyDescent="0.2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ht="16.5" x14ac:dyDescent="0.2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16.5" x14ac:dyDescent="0.2">
      <c r="A6" s="12" t="s">
        <v>171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" ht="16.5" x14ac:dyDescent="0.2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ht="16.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6" ht="16.5" x14ac:dyDescent="0.2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ht="16.5" x14ac:dyDescent="0.2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16.5" x14ac:dyDescent="0.25">
      <c r="A12" s="1" t="s">
        <v>7</v>
      </c>
      <c r="B12" s="1" t="s">
        <v>8</v>
      </c>
      <c r="C12" s="9" t="s">
        <v>155</v>
      </c>
      <c r="D12" s="9" t="s">
        <v>156</v>
      </c>
      <c r="E12" s="9" t="s">
        <v>157</v>
      </c>
      <c r="F12" s="9" t="s">
        <v>160</v>
      </c>
      <c r="G12" s="9" t="s">
        <v>161</v>
      </c>
      <c r="H12" s="9" t="s">
        <v>162</v>
      </c>
      <c r="I12" s="9" t="s">
        <v>163</v>
      </c>
      <c r="J12" s="9" t="s">
        <v>164</v>
      </c>
      <c r="K12" s="9" t="s">
        <v>165</v>
      </c>
      <c r="L12" s="9" t="s">
        <v>166</v>
      </c>
      <c r="M12" s="9" t="s">
        <v>167</v>
      </c>
      <c r="N12" s="9" t="s">
        <v>168</v>
      </c>
      <c r="O12" s="1" t="s">
        <v>9</v>
      </c>
    </row>
    <row r="13" spans="1:16" ht="15.75" x14ac:dyDescent="0.25">
      <c r="A13" s="3"/>
      <c r="B13" s="3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ht="15.75" x14ac:dyDescent="0.25">
      <c r="A14" s="3"/>
      <c r="B14" s="3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15.75" x14ac:dyDescent="0.25">
      <c r="A15" s="3"/>
      <c r="B15" s="3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5.75" x14ac:dyDescent="0.25">
      <c r="A16" s="3"/>
      <c r="B16" s="3" t="s">
        <v>13</v>
      </c>
      <c r="C16" s="10">
        <v>70667.14</v>
      </c>
      <c r="D16" s="10">
        <v>70729.31</v>
      </c>
      <c r="E16" s="10">
        <v>70204.509999999995</v>
      </c>
      <c r="F16" s="10">
        <v>69078.89</v>
      </c>
      <c r="G16" s="10">
        <v>69383.98</v>
      </c>
      <c r="H16" s="10">
        <v>68999.83</v>
      </c>
      <c r="I16" s="10">
        <v>70509.5</v>
      </c>
      <c r="J16" s="10">
        <v>68451</v>
      </c>
      <c r="K16" s="10">
        <v>68580.33</v>
      </c>
      <c r="L16" s="10">
        <v>68749</v>
      </c>
      <c r="M16" s="10">
        <v>68789</v>
      </c>
      <c r="N16" s="10">
        <v>68885</v>
      </c>
      <c r="O16" s="6">
        <f>SUM(C16:N16)</f>
        <v>833027.49</v>
      </c>
      <c r="P16" s="7"/>
    </row>
    <row r="17" spans="1:15" ht="15.75" x14ac:dyDescent="0.25">
      <c r="A17" s="3"/>
      <c r="B17" s="3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" x14ac:dyDescent="0.2">
      <c r="A18" s="2" t="s">
        <v>15</v>
      </c>
      <c r="B18" s="2" t="s">
        <v>16</v>
      </c>
      <c r="C18" s="8">
        <v>1016.67</v>
      </c>
      <c r="D18" s="8">
        <v>1103.33</v>
      </c>
      <c r="E18" s="8">
        <v>1075</v>
      </c>
      <c r="F18" s="8">
        <v>38.71</v>
      </c>
      <c r="G18" s="8">
        <v>150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4">
        <f>SUM(C18:N18)</f>
        <v>3383.71</v>
      </c>
    </row>
    <row r="19" spans="1:15" ht="15" x14ac:dyDescent="0.2">
      <c r="A19" s="2" t="s">
        <v>169</v>
      </c>
      <c r="B19" s="2" t="s">
        <v>170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100</v>
      </c>
      <c r="N19" s="8">
        <v>250</v>
      </c>
      <c r="O19" s="4">
        <f t="shared" ref="O19:O31" si="0">SUM(C19:N19)</f>
        <v>350</v>
      </c>
    </row>
    <row r="20" spans="1:15" ht="15" x14ac:dyDescent="0.2">
      <c r="A20" s="2" t="s">
        <v>17</v>
      </c>
      <c r="B20" s="2" t="s">
        <v>18</v>
      </c>
      <c r="C20" s="8">
        <v>360</v>
      </c>
      <c r="D20" s="8">
        <v>225</v>
      </c>
      <c r="E20" s="8">
        <v>225</v>
      </c>
      <c r="F20" s="8">
        <v>180</v>
      </c>
      <c r="G20" s="8">
        <v>450</v>
      </c>
      <c r="H20" s="8">
        <v>495</v>
      </c>
      <c r="I20" s="8">
        <v>315</v>
      </c>
      <c r="J20" s="8">
        <v>180</v>
      </c>
      <c r="K20" s="8">
        <v>0</v>
      </c>
      <c r="L20" s="8">
        <v>0</v>
      </c>
      <c r="M20" s="8">
        <v>180</v>
      </c>
      <c r="N20" s="8">
        <v>160</v>
      </c>
      <c r="O20" s="4">
        <f t="shared" si="0"/>
        <v>2770</v>
      </c>
    </row>
    <row r="21" spans="1:15" ht="15" x14ac:dyDescent="0.2">
      <c r="A21" s="2" t="s">
        <v>19</v>
      </c>
      <c r="B21" s="2" t="s">
        <v>20</v>
      </c>
      <c r="C21" s="8">
        <v>579.21</v>
      </c>
      <c r="D21" s="8">
        <v>604.26</v>
      </c>
      <c r="E21" s="8">
        <v>580.80999999999995</v>
      </c>
      <c r="F21" s="8">
        <v>561</v>
      </c>
      <c r="G21" s="8">
        <v>612.80999999999995</v>
      </c>
      <c r="H21" s="8">
        <v>613.33000000000004</v>
      </c>
      <c r="I21" s="8">
        <v>628.79999999999995</v>
      </c>
      <c r="J21" s="8">
        <v>0</v>
      </c>
      <c r="K21" s="8">
        <v>-125</v>
      </c>
      <c r="L21" s="8">
        <v>624</v>
      </c>
      <c r="M21" s="8">
        <v>654.4</v>
      </c>
      <c r="N21" s="8">
        <v>627.73</v>
      </c>
      <c r="O21" s="4">
        <f t="shared" si="0"/>
        <v>5961.3499999999985</v>
      </c>
    </row>
    <row r="22" spans="1:15" ht="15" x14ac:dyDescent="0.2">
      <c r="A22" s="2" t="s">
        <v>21</v>
      </c>
      <c r="B22" s="2" t="s">
        <v>22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666.67</v>
      </c>
      <c r="K22" s="8">
        <v>633.07000000000005</v>
      </c>
      <c r="L22" s="8">
        <v>0</v>
      </c>
      <c r="M22" s="8">
        <v>0</v>
      </c>
      <c r="N22" s="8">
        <v>0</v>
      </c>
      <c r="O22" s="4">
        <f t="shared" si="0"/>
        <v>1299.74</v>
      </c>
    </row>
    <row r="23" spans="1:15" ht="15" x14ac:dyDescent="0.2">
      <c r="A23" s="2" t="s">
        <v>158</v>
      </c>
      <c r="B23" s="2" t="s">
        <v>159</v>
      </c>
      <c r="C23" s="4">
        <v>0</v>
      </c>
      <c r="D23" s="8">
        <v>800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4">
        <f t="shared" si="0"/>
        <v>800</v>
      </c>
    </row>
    <row r="24" spans="1:15" ht="15" x14ac:dyDescent="0.2">
      <c r="A24" s="2" t="s">
        <v>23</v>
      </c>
      <c r="B24" s="2" t="s">
        <v>24</v>
      </c>
      <c r="C24" s="8">
        <v>0</v>
      </c>
      <c r="D24" s="8">
        <v>0</v>
      </c>
      <c r="E24" s="8">
        <v>0</v>
      </c>
      <c r="F24" s="8">
        <v>0</v>
      </c>
      <c r="G24" s="8">
        <v>320</v>
      </c>
      <c r="H24" s="8">
        <v>455</v>
      </c>
      <c r="I24" s="8">
        <v>338</v>
      </c>
      <c r="J24" s="8">
        <v>445</v>
      </c>
      <c r="K24" s="8">
        <v>374</v>
      </c>
      <c r="L24" s="8">
        <v>335</v>
      </c>
      <c r="M24" s="8">
        <v>355</v>
      </c>
      <c r="N24" s="8">
        <v>132</v>
      </c>
      <c r="O24" s="4">
        <f t="shared" si="0"/>
        <v>2754</v>
      </c>
    </row>
    <row r="25" spans="1:15" ht="15" x14ac:dyDescent="0.2">
      <c r="A25" s="2" t="s">
        <v>25</v>
      </c>
      <c r="B25" s="2" t="s">
        <v>26</v>
      </c>
      <c r="C25" s="8">
        <v>400</v>
      </c>
      <c r="D25" s="8">
        <v>800</v>
      </c>
      <c r="E25" s="8">
        <v>200</v>
      </c>
      <c r="F25" s="8">
        <v>290</v>
      </c>
      <c r="G25" s="8">
        <v>200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200</v>
      </c>
      <c r="O25" s="4">
        <f t="shared" si="0"/>
        <v>2090</v>
      </c>
    </row>
    <row r="26" spans="1:15" ht="15" x14ac:dyDescent="0.2">
      <c r="A26" s="2" t="s">
        <v>27</v>
      </c>
      <c r="B26" s="2" t="s">
        <v>28</v>
      </c>
      <c r="C26" s="8">
        <v>200</v>
      </c>
      <c r="D26" s="8">
        <v>480</v>
      </c>
      <c r="E26" s="8">
        <v>675</v>
      </c>
      <c r="F26" s="8">
        <v>0</v>
      </c>
      <c r="G26" s="8">
        <v>89.5</v>
      </c>
      <c r="H26" s="8">
        <v>75</v>
      </c>
      <c r="I26" s="8">
        <v>36.5</v>
      </c>
      <c r="J26" s="8">
        <v>30</v>
      </c>
      <c r="K26" s="8">
        <v>30</v>
      </c>
      <c r="L26" s="8">
        <v>30</v>
      </c>
      <c r="M26" s="8">
        <v>30</v>
      </c>
      <c r="N26" s="8">
        <v>30</v>
      </c>
      <c r="O26" s="4">
        <f t="shared" si="0"/>
        <v>1706</v>
      </c>
    </row>
    <row r="27" spans="1:15" ht="15" x14ac:dyDescent="0.2">
      <c r="A27" s="2" t="s">
        <v>29</v>
      </c>
      <c r="B27" s="2" t="s">
        <v>30</v>
      </c>
      <c r="C27" s="8">
        <v>46</v>
      </c>
      <c r="D27" s="8">
        <v>200</v>
      </c>
      <c r="E27" s="8">
        <v>-1200</v>
      </c>
      <c r="F27" s="8">
        <v>75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4">
        <f t="shared" si="0"/>
        <v>-879</v>
      </c>
    </row>
    <row r="28" spans="1:15" ht="15" x14ac:dyDescent="0.2">
      <c r="A28" s="2" t="s">
        <v>31</v>
      </c>
      <c r="B28" s="2" t="s">
        <v>32</v>
      </c>
      <c r="C28" s="8">
        <v>0</v>
      </c>
      <c r="D28" s="8">
        <v>52.5</v>
      </c>
      <c r="E28" s="8">
        <v>75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40</v>
      </c>
      <c r="L28" s="8">
        <v>40</v>
      </c>
      <c r="M28" s="8">
        <v>0</v>
      </c>
      <c r="N28" s="8">
        <v>0</v>
      </c>
      <c r="O28" s="4">
        <f t="shared" si="0"/>
        <v>207.5</v>
      </c>
    </row>
    <row r="29" spans="1:15" ht="15" x14ac:dyDescent="0.2">
      <c r="A29" s="2" t="s">
        <v>33</v>
      </c>
      <c r="B29" s="2" t="s">
        <v>34</v>
      </c>
      <c r="C29" s="8">
        <v>0</v>
      </c>
      <c r="D29" s="8">
        <v>0</v>
      </c>
      <c r="E29" s="8">
        <v>0</v>
      </c>
      <c r="F29" s="8">
        <v>63.46</v>
      </c>
      <c r="G29" s="8">
        <v>136.38</v>
      </c>
      <c r="H29" s="8">
        <v>407.47</v>
      </c>
      <c r="I29" s="8">
        <v>95.94</v>
      </c>
      <c r="J29" s="8">
        <v>0</v>
      </c>
      <c r="K29" s="8">
        <v>0</v>
      </c>
      <c r="L29" s="8">
        <v>0</v>
      </c>
      <c r="M29" s="8">
        <v>131.47999999999999</v>
      </c>
      <c r="N29" s="8">
        <v>511.03</v>
      </c>
      <c r="O29" s="4">
        <f t="shared" si="0"/>
        <v>1345.76</v>
      </c>
    </row>
    <row r="30" spans="1:15" ht="15" x14ac:dyDescent="0.2">
      <c r="A30" s="2" t="s">
        <v>153</v>
      </c>
      <c r="B30" s="2" t="s">
        <v>154</v>
      </c>
      <c r="C30" s="4">
        <v>4000</v>
      </c>
      <c r="D30" s="8">
        <v>4100</v>
      </c>
      <c r="E30" s="8">
        <v>4000</v>
      </c>
      <c r="F30" s="8">
        <v>3900</v>
      </c>
      <c r="G30" s="8">
        <v>3525</v>
      </c>
      <c r="H30" s="8">
        <v>3325</v>
      </c>
      <c r="I30" s="8">
        <v>3525</v>
      </c>
      <c r="J30" s="8">
        <v>3325</v>
      </c>
      <c r="K30" s="8">
        <v>3325</v>
      </c>
      <c r="L30" s="8">
        <v>3325</v>
      </c>
      <c r="M30" s="8">
        <v>3525</v>
      </c>
      <c r="N30" s="8">
        <v>3525</v>
      </c>
      <c r="O30" s="4">
        <f t="shared" si="0"/>
        <v>43400</v>
      </c>
    </row>
    <row r="31" spans="1:15" ht="15" x14ac:dyDescent="0.2">
      <c r="A31" s="2" t="s">
        <v>35</v>
      </c>
      <c r="B31" s="2" t="s">
        <v>36</v>
      </c>
      <c r="C31" s="8">
        <v>270</v>
      </c>
      <c r="D31" s="8">
        <v>177.2</v>
      </c>
      <c r="E31" s="8">
        <v>75.23</v>
      </c>
      <c r="F31" s="8">
        <v>525</v>
      </c>
      <c r="G31" s="8">
        <v>405</v>
      </c>
      <c r="H31" s="8">
        <v>490</v>
      </c>
      <c r="I31" s="8">
        <v>530</v>
      </c>
      <c r="J31" s="8">
        <v>220</v>
      </c>
      <c r="K31" s="8">
        <v>330</v>
      </c>
      <c r="L31" s="8">
        <v>315</v>
      </c>
      <c r="M31" s="8">
        <v>105</v>
      </c>
      <c r="N31" s="8">
        <v>74</v>
      </c>
      <c r="O31" s="4">
        <f t="shared" si="0"/>
        <v>3516.43</v>
      </c>
    </row>
    <row r="32" spans="1:15" ht="15.75" x14ac:dyDescent="0.25">
      <c r="A32" s="3"/>
      <c r="B32" s="3" t="s">
        <v>37</v>
      </c>
      <c r="C32" s="6">
        <f>SUM(C18:C31)</f>
        <v>6871.88</v>
      </c>
      <c r="D32" s="6">
        <f>SUM(D18:D31)</f>
        <v>8542.2900000000009</v>
      </c>
      <c r="E32" s="6">
        <f>SUM(E18:E31)</f>
        <v>5706.0399999999991</v>
      </c>
      <c r="F32" s="6">
        <f>SUM(F18:F31)</f>
        <v>5633.17</v>
      </c>
      <c r="G32" s="6">
        <f>SUM(G18:G31)</f>
        <v>5888.6900000000005</v>
      </c>
      <c r="H32" s="6">
        <f>SUM(H18:H31)</f>
        <v>5860.8</v>
      </c>
      <c r="I32" s="6">
        <f>SUM(I18:I31)</f>
        <v>5469.24</v>
      </c>
      <c r="J32" s="6">
        <f>SUM(J18:J31)</f>
        <v>4866.67</v>
      </c>
      <c r="K32" s="6">
        <f>SUM(K18:K31)</f>
        <v>4607.07</v>
      </c>
      <c r="L32" s="6">
        <f>SUM(L18:L31)</f>
        <v>4669</v>
      </c>
      <c r="M32" s="6">
        <f t="shared" ref="M32:N32" si="1">SUM(M18:M31)</f>
        <v>5080.88</v>
      </c>
      <c r="N32" s="6">
        <f t="shared" si="1"/>
        <v>5509.76</v>
      </c>
      <c r="O32" s="6">
        <f>SUM(O18:O31)</f>
        <v>68705.489999999991</v>
      </c>
    </row>
    <row r="33" spans="1:15" ht="15" x14ac:dyDescent="0.2">
      <c r="A33" s="2" t="s">
        <v>38</v>
      </c>
      <c r="B33" s="2" t="s">
        <v>39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/>
      <c r="N33" s="4"/>
      <c r="O33" s="4">
        <v>50</v>
      </c>
    </row>
    <row r="34" spans="1:15" ht="15.75" x14ac:dyDescent="0.25">
      <c r="A34" s="3"/>
      <c r="B34" s="3" t="s">
        <v>40</v>
      </c>
      <c r="C34" s="6">
        <f>SUM(C16+C32)</f>
        <v>77539.02</v>
      </c>
      <c r="D34" s="6">
        <f>SUM(D16+D32)</f>
        <v>79271.600000000006</v>
      </c>
      <c r="E34" s="6">
        <f>SUM(E16+E32)</f>
        <v>75910.549999999988</v>
      </c>
      <c r="F34" s="6">
        <f>SUM(F16+F32)</f>
        <v>74712.06</v>
      </c>
      <c r="G34" s="6">
        <f>SUM(G16+G32)</f>
        <v>75272.67</v>
      </c>
      <c r="H34" s="6">
        <f>SUM(H16+H32)</f>
        <v>74860.63</v>
      </c>
      <c r="I34" s="6">
        <f>SUM(I16+I32)</f>
        <v>75978.740000000005</v>
      </c>
      <c r="J34" s="6">
        <f>SUM(J16+J32)</f>
        <v>73317.67</v>
      </c>
      <c r="K34" s="6">
        <f>SUM(K16+K32)</f>
        <v>73187.399999999994</v>
      </c>
      <c r="L34" s="6">
        <f>SUM(L16+L32)</f>
        <v>73418</v>
      </c>
      <c r="M34" s="6">
        <f t="shared" ref="M34:O34" si="2">SUM(M16+M32)</f>
        <v>73869.88</v>
      </c>
      <c r="N34" s="6">
        <f t="shared" si="2"/>
        <v>74394.759999999995</v>
      </c>
      <c r="O34" s="6">
        <f t="shared" si="2"/>
        <v>901732.98</v>
      </c>
    </row>
    <row r="35" spans="1:15" ht="15.75" x14ac:dyDescent="0.25">
      <c r="A35" s="3"/>
      <c r="B35" s="3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5.75" x14ac:dyDescent="0.25">
      <c r="A36" s="3"/>
      <c r="B36" s="3" t="s">
        <v>42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5.75" x14ac:dyDescent="0.25">
      <c r="A37" s="3"/>
      <c r="B37" s="3" t="s">
        <v>43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5" x14ac:dyDescent="0.2">
      <c r="A38" s="2" t="s">
        <v>44</v>
      </c>
      <c r="B38" s="2" t="s">
        <v>45</v>
      </c>
      <c r="C38" s="8">
        <v>2756.92</v>
      </c>
      <c r="D38" s="8">
        <v>2756.92</v>
      </c>
      <c r="E38" s="8">
        <v>2756.92</v>
      </c>
      <c r="F38" s="8">
        <v>2756.92</v>
      </c>
      <c r="G38" s="8">
        <v>2756.92</v>
      </c>
      <c r="H38" s="8">
        <v>2756.92</v>
      </c>
      <c r="I38" s="8">
        <v>2756.92</v>
      </c>
      <c r="J38" s="8">
        <v>2756.92</v>
      </c>
      <c r="K38" s="8">
        <v>2756.92</v>
      </c>
      <c r="L38" s="8">
        <v>2756.92</v>
      </c>
      <c r="M38" s="8">
        <v>2756.92</v>
      </c>
      <c r="N38" s="8">
        <v>2756.92</v>
      </c>
      <c r="O38" s="4">
        <f>SUM(C38:N38)</f>
        <v>33083.039999999994</v>
      </c>
    </row>
    <row r="39" spans="1:15" ht="15" x14ac:dyDescent="0.2">
      <c r="A39" s="2" t="s">
        <v>46</v>
      </c>
      <c r="B39" s="2" t="s">
        <v>47</v>
      </c>
      <c r="C39" s="8">
        <v>169.16</v>
      </c>
      <c r="D39" s="8">
        <v>2283.33</v>
      </c>
      <c r="E39" s="8">
        <v>2283.33</v>
      </c>
      <c r="F39" s="8">
        <v>2239.92</v>
      </c>
      <c r="G39" s="8">
        <v>2289.92</v>
      </c>
      <c r="H39" s="8">
        <v>2289.92</v>
      </c>
      <c r="I39" s="8">
        <v>2289.92</v>
      </c>
      <c r="J39" s="8">
        <v>2289.92</v>
      </c>
      <c r="K39" s="8">
        <v>2289.92</v>
      </c>
      <c r="L39" s="8">
        <v>2289.92</v>
      </c>
      <c r="M39" s="8">
        <v>2289.92</v>
      </c>
      <c r="N39" s="8">
        <v>2289.92</v>
      </c>
      <c r="O39" s="4">
        <f t="shared" ref="O39:O45" si="3">SUM(C39:N39)</f>
        <v>25295.1</v>
      </c>
    </row>
    <row r="40" spans="1:15" ht="15" x14ac:dyDescent="0.2">
      <c r="A40" s="2" t="s">
        <v>48</v>
      </c>
      <c r="B40" s="2" t="s">
        <v>49</v>
      </c>
      <c r="C40" s="8">
        <v>0</v>
      </c>
      <c r="D40" s="8">
        <v>0</v>
      </c>
      <c r="E40" s="8">
        <v>0</v>
      </c>
      <c r="F40" s="8">
        <v>75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252.79</v>
      </c>
      <c r="N40" s="8">
        <v>0</v>
      </c>
      <c r="O40" s="4">
        <f t="shared" si="3"/>
        <v>327.78999999999996</v>
      </c>
    </row>
    <row r="41" spans="1:15" ht="15" x14ac:dyDescent="0.2">
      <c r="A41" s="2" t="s">
        <v>50</v>
      </c>
      <c r="B41" s="2" t="s">
        <v>51</v>
      </c>
      <c r="C41" s="8">
        <v>55.27</v>
      </c>
      <c r="D41" s="8">
        <v>195.8</v>
      </c>
      <c r="E41" s="8">
        <v>391.25</v>
      </c>
      <c r="F41" s="8">
        <v>386.54</v>
      </c>
      <c r="G41" s="8">
        <v>276.32</v>
      </c>
      <c r="H41" s="8">
        <v>167.21</v>
      </c>
      <c r="I41" s="8">
        <v>333.74</v>
      </c>
      <c r="J41" s="8">
        <v>62.76</v>
      </c>
      <c r="K41" s="8">
        <v>62.76</v>
      </c>
      <c r="L41" s="8">
        <v>62.76</v>
      </c>
      <c r="M41" s="8">
        <v>55.38</v>
      </c>
      <c r="N41" s="8">
        <v>36.92</v>
      </c>
      <c r="O41" s="4">
        <f t="shared" si="3"/>
        <v>2086.71</v>
      </c>
    </row>
    <row r="42" spans="1:15" ht="15" x14ac:dyDescent="0.2">
      <c r="A42" s="2" t="s">
        <v>52</v>
      </c>
      <c r="B42" s="2" t="s">
        <v>53</v>
      </c>
      <c r="C42" s="8">
        <v>357.78</v>
      </c>
      <c r="D42" s="8">
        <v>331.11</v>
      </c>
      <c r="E42" s="8">
        <v>369.09</v>
      </c>
      <c r="F42" s="8">
        <v>517.41</v>
      </c>
      <c r="G42" s="8">
        <v>527.51</v>
      </c>
      <c r="H42" s="8">
        <v>254.68</v>
      </c>
      <c r="I42" s="8">
        <v>529.61</v>
      </c>
      <c r="J42" s="8">
        <v>584.34</v>
      </c>
      <c r="K42" s="8">
        <v>530.95000000000005</v>
      </c>
      <c r="L42" s="8">
        <v>541.88</v>
      </c>
      <c r="M42" s="8">
        <v>541.88</v>
      </c>
      <c r="N42" s="8">
        <v>541.88</v>
      </c>
      <c r="O42" s="4">
        <f t="shared" si="3"/>
        <v>5628.12</v>
      </c>
    </row>
    <row r="43" spans="1:15" ht="15" x14ac:dyDescent="0.2">
      <c r="A43" s="2" t="s">
        <v>54</v>
      </c>
      <c r="B43" s="2" t="s">
        <v>55</v>
      </c>
      <c r="C43" s="8">
        <v>71.3</v>
      </c>
      <c r="D43" s="8">
        <v>94.55</v>
      </c>
      <c r="E43" s="8">
        <v>140.37</v>
      </c>
      <c r="F43" s="8">
        <v>106.66</v>
      </c>
      <c r="G43" s="8">
        <v>54.22</v>
      </c>
      <c r="H43" s="8">
        <v>33</v>
      </c>
      <c r="I43" s="8">
        <v>76.64</v>
      </c>
      <c r="J43" s="8">
        <v>90.78</v>
      </c>
      <c r="K43" s="8">
        <v>87.45</v>
      </c>
      <c r="L43" s="8">
        <v>87.45</v>
      </c>
      <c r="M43" s="8">
        <v>87.45</v>
      </c>
      <c r="N43" s="8">
        <v>87.45</v>
      </c>
      <c r="O43" s="4">
        <f t="shared" si="3"/>
        <v>1017.3200000000002</v>
      </c>
    </row>
    <row r="44" spans="1:15" ht="15" x14ac:dyDescent="0.2">
      <c r="A44" s="2" t="s">
        <v>56</v>
      </c>
      <c r="B44" s="2" t="s">
        <v>57</v>
      </c>
      <c r="C44" s="8">
        <v>47.58</v>
      </c>
      <c r="D44" s="8">
        <v>34.409999999999997</v>
      </c>
      <c r="E44" s="8">
        <v>41.47</v>
      </c>
      <c r="F44" s="8">
        <v>33.79</v>
      </c>
      <c r="G44" s="8">
        <v>33.79</v>
      </c>
      <c r="H44" s="8">
        <v>45.27</v>
      </c>
      <c r="I44" s="8">
        <v>0</v>
      </c>
      <c r="J44" s="8">
        <v>0</v>
      </c>
      <c r="K44" s="8">
        <v>34.29</v>
      </c>
      <c r="L44" s="8">
        <v>27.67</v>
      </c>
      <c r="M44" s="8">
        <v>27.67</v>
      </c>
      <c r="N44" s="8">
        <v>34.299999999999997</v>
      </c>
      <c r="O44" s="4">
        <f t="shared" si="3"/>
        <v>360.24000000000007</v>
      </c>
    </row>
    <row r="45" spans="1:15" ht="15" x14ac:dyDescent="0.2">
      <c r="A45" s="2" t="s">
        <v>58</v>
      </c>
      <c r="B45" s="2" t="s">
        <v>59</v>
      </c>
      <c r="C45" s="8">
        <v>688.23</v>
      </c>
      <c r="D45" s="8">
        <v>0</v>
      </c>
      <c r="E45" s="8">
        <v>0</v>
      </c>
      <c r="F45" s="8">
        <v>36.36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4">
        <f t="shared" si="3"/>
        <v>724.59</v>
      </c>
    </row>
    <row r="46" spans="1:15" ht="15.75" x14ac:dyDescent="0.25">
      <c r="A46" s="3"/>
      <c r="B46" s="3" t="s">
        <v>60</v>
      </c>
      <c r="C46" s="6">
        <f t="shared" ref="C46:I46" si="4">SUM(C38:C45)</f>
        <v>4146.24</v>
      </c>
      <c r="D46" s="6">
        <f t="shared" si="4"/>
        <v>5696.12</v>
      </c>
      <c r="E46" s="6">
        <f t="shared" si="4"/>
        <v>5982.43</v>
      </c>
      <c r="F46" s="6">
        <f t="shared" si="4"/>
        <v>6152.5999999999995</v>
      </c>
      <c r="G46" s="6">
        <f t="shared" si="4"/>
        <v>5938.68</v>
      </c>
      <c r="H46" s="6">
        <f t="shared" si="4"/>
        <v>5547.0000000000009</v>
      </c>
      <c r="I46" s="6">
        <f t="shared" si="4"/>
        <v>5986.83</v>
      </c>
      <c r="J46" s="6">
        <f t="shared" ref="J46:N46" si="5">SUM(J38:J45)</f>
        <v>5784.72</v>
      </c>
      <c r="K46" s="6">
        <f t="shared" si="5"/>
        <v>5762.29</v>
      </c>
      <c r="L46" s="6">
        <f t="shared" si="5"/>
        <v>5766.6</v>
      </c>
      <c r="M46" s="6">
        <f t="shared" si="5"/>
        <v>6012.01</v>
      </c>
      <c r="N46" s="6">
        <f t="shared" si="5"/>
        <v>5747.39</v>
      </c>
      <c r="O46" s="6">
        <f>SUM(O38:O45)</f>
        <v>68522.91</v>
      </c>
    </row>
    <row r="47" spans="1:15" ht="15.75" x14ac:dyDescent="0.25">
      <c r="A47" s="3"/>
      <c r="B47" s="3" t="s">
        <v>61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5" x14ac:dyDescent="0.2">
      <c r="A48" s="2" t="s">
        <v>62</v>
      </c>
      <c r="B48" s="2" t="s">
        <v>63</v>
      </c>
      <c r="C48" s="8">
        <v>0</v>
      </c>
      <c r="D48" s="8">
        <v>40.22</v>
      </c>
      <c r="E48" s="8">
        <v>0</v>
      </c>
      <c r="F48" s="8">
        <v>18.03</v>
      </c>
      <c r="G48" s="8">
        <v>19.34</v>
      </c>
      <c r="H48" s="8">
        <v>0</v>
      </c>
      <c r="I48" s="8">
        <v>0</v>
      </c>
      <c r="J48" s="8">
        <v>75.760000000000005</v>
      </c>
      <c r="K48" s="8">
        <v>71.150000000000006</v>
      </c>
      <c r="L48" s="8">
        <v>0</v>
      </c>
      <c r="M48" s="8">
        <v>121.85</v>
      </c>
      <c r="N48" s="8">
        <v>0</v>
      </c>
      <c r="O48" s="4">
        <f>SUM(C48:N48)</f>
        <v>346.35</v>
      </c>
    </row>
    <row r="49" spans="1:15" ht="15" x14ac:dyDescent="0.2">
      <c r="A49" s="2" t="s">
        <v>64</v>
      </c>
      <c r="B49" s="2" t="s">
        <v>65</v>
      </c>
      <c r="C49" s="8">
        <v>0</v>
      </c>
      <c r="D49" s="8">
        <v>48.8</v>
      </c>
      <c r="E49" s="8">
        <v>0</v>
      </c>
      <c r="F49" s="8">
        <v>28.71</v>
      </c>
      <c r="G49" s="8">
        <v>111.62</v>
      </c>
      <c r="H49" s="8">
        <v>138.34</v>
      </c>
      <c r="I49" s="8">
        <v>38.28</v>
      </c>
      <c r="J49" s="8">
        <v>90.1</v>
      </c>
      <c r="K49" s="8">
        <v>0</v>
      </c>
      <c r="L49" s="8">
        <v>0</v>
      </c>
      <c r="M49" s="8">
        <v>66.760000000000005</v>
      </c>
      <c r="N49" s="8">
        <v>0</v>
      </c>
      <c r="O49" s="4">
        <f t="shared" ref="O49:O53" si="6">SUM(C49:N49)</f>
        <v>522.61</v>
      </c>
    </row>
    <row r="50" spans="1:15" ht="15" x14ac:dyDescent="0.2">
      <c r="A50" s="2" t="s">
        <v>66</v>
      </c>
      <c r="B50" s="2" t="s">
        <v>67</v>
      </c>
      <c r="C50" s="8">
        <v>0</v>
      </c>
      <c r="D50" s="8">
        <v>0</v>
      </c>
      <c r="E50" s="8">
        <v>0</v>
      </c>
      <c r="F50" s="8">
        <v>0</v>
      </c>
      <c r="G50" s="8">
        <v>53.43</v>
      </c>
      <c r="H50" s="8">
        <v>0</v>
      </c>
      <c r="I50" s="8">
        <v>167.05</v>
      </c>
      <c r="J50" s="8">
        <v>0</v>
      </c>
      <c r="K50" s="8">
        <v>0</v>
      </c>
      <c r="L50" s="8">
        <v>0</v>
      </c>
      <c r="M50" s="8">
        <v>125</v>
      </c>
      <c r="N50" s="8">
        <v>375</v>
      </c>
      <c r="O50" s="4">
        <f t="shared" si="6"/>
        <v>720.48</v>
      </c>
    </row>
    <row r="51" spans="1:15" ht="15" x14ac:dyDescent="0.2">
      <c r="A51" s="2" t="s">
        <v>68</v>
      </c>
      <c r="B51" s="2" t="s">
        <v>69</v>
      </c>
      <c r="C51" s="8">
        <v>0</v>
      </c>
      <c r="D51" s="8">
        <v>50.08</v>
      </c>
      <c r="E51" s="8">
        <v>0</v>
      </c>
      <c r="F51" s="8">
        <v>122.38</v>
      </c>
      <c r="G51" s="8">
        <v>0</v>
      </c>
      <c r="H51" s="8">
        <v>161.69999999999999</v>
      </c>
      <c r="I51" s="8">
        <v>0</v>
      </c>
      <c r="J51" s="8">
        <v>576.66</v>
      </c>
      <c r="K51" s="8">
        <v>61.05</v>
      </c>
      <c r="L51" s="8">
        <v>0</v>
      </c>
      <c r="M51" s="8">
        <v>146.03</v>
      </c>
      <c r="N51" s="8">
        <v>0</v>
      </c>
      <c r="O51" s="4">
        <f t="shared" si="6"/>
        <v>1117.8999999999999</v>
      </c>
    </row>
    <row r="52" spans="1:15" ht="15" x14ac:dyDescent="0.2">
      <c r="A52" s="2" t="s">
        <v>70</v>
      </c>
      <c r="B52" s="2" t="s">
        <v>71</v>
      </c>
      <c r="C52" s="8">
        <v>0</v>
      </c>
      <c r="D52" s="8">
        <v>0</v>
      </c>
      <c r="E52" s="8">
        <v>0</v>
      </c>
      <c r="F52" s="8">
        <v>0</v>
      </c>
      <c r="G52" s="8">
        <v>50.2</v>
      </c>
      <c r="H52" s="8">
        <v>0</v>
      </c>
      <c r="I52" s="8">
        <v>0</v>
      </c>
      <c r="J52" s="8">
        <v>1086.4000000000001</v>
      </c>
      <c r="K52" s="8">
        <v>0</v>
      </c>
      <c r="L52" s="8">
        <v>0</v>
      </c>
      <c r="M52" s="8">
        <v>965</v>
      </c>
      <c r="N52" s="8">
        <v>1085</v>
      </c>
      <c r="O52" s="4">
        <f t="shared" si="6"/>
        <v>3186.6000000000004</v>
      </c>
    </row>
    <row r="53" spans="1:15" ht="15" x14ac:dyDescent="0.2">
      <c r="A53" s="2" t="s">
        <v>72</v>
      </c>
      <c r="B53" s="2" t="s">
        <v>73</v>
      </c>
      <c r="C53" s="8">
        <v>0</v>
      </c>
      <c r="D53" s="8">
        <v>25.66</v>
      </c>
      <c r="E53" s="8">
        <v>0</v>
      </c>
      <c r="F53" s="8">
        <v>0</v>
      </c>
      <c r="G53" s="8">
        <v>0</v>
      </c>
      <c r="H53" s="8">
        <v>0</v>
      </c>
      <c r="I53" s="8">
        <v>135</v>
      </c>
      <c r="J53" s="8">
        <v>86.62</v>
      </c>
      <c r="K53" s="8">
        <v>0</v>
      </c>
      <c r="L53" s="8">
        <v>0</v>
      </c>
      <c r="M53" s="8">
        <v>47.41</v>
      </c>
      <c r="N53" s="8">
        <v>0</v>
      </c>
      <c r="O53" s="4">
        <f t="shared" si="6"/>
        <v>294.69</v>
      </c>
    </row>
    <row r="54" spans="1:15" ht="15.75" x14ac:dyDescent="0.25">
      <c r="A54" s="3"/>
      <c r="B54" s="3" t="s">
        <v>74</v>
      </c>
      <c r="C54" s="6">
        <f t="shared" ref="C54:O54" si="7">SUM(C48:C53)</f>
        <v>0</v>
      </c>
      <c r="D54" s="6">
        <f t="shared" si="7"/>
        <v>164.76</v>
      </c>
      <c r="E54" s="6">
        <f t="shared" si="7"/>
        <v>0</v>
      </c>
      <c r="F54" s="6">
        <f t="shared" si="7"/>
        <v>169.12</v>
      </c>
      <c r="G54" s="6">
        <f t="shared" si="7"/>
        <v>234.59000000000003</v>
      </c>
      <c r="H54" s="6">
        <f t="shared" si="7"/>
        <v>300.03999999999996</v>
      </c>
      <c r="I54" s="6">
        <f t="shared" si="7"/>
        <v>340.33000000000004</v>
      </c>
      <c r="J54" s="6">
        <f t="shared" si="7"/>
        <v>1915.54</v>
      </c>
      <c r="K54" s="6">
        <f t="shared" si="7"/>
        <v>132.19999999999999</v>
      </c>
      <c r="L54" s="6">
        <f t="shared" si="7"/>
        <v>0</v>
      </c>
      <c r="M54" s="6">
        <f t="shared" si="7"/>
        <v>1472.05</v>
      </c>
      <c r="N54" s="6">
        <f t="shared" si="7"/>
        <v>1460</v>
      </c>
      <c r="O54" s="6">
        <f t="shared" si="7"/>
        <v>6188.63</v>
      </c>
    </row>
    <row r="55" spans="1:15" ht="15.75" x14ac:dyDescent="0.25">
      <c r="A55" s="3"/>
      <c r="B55" s="3" t="s">
        <v>75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5" x14ac:dyDescent="0.2">
      <c r="A56" s="2" t="s">
        <v>76</v>
      </c>
      <c r="B56" s="2" t="s">
        <v>77</v>
      </c>
      <c r="C56" s="8">
        <v>0</v>
      </c>
      <c r="D56" s="8">
        <v>0</v>
      </c>
      <c r="E56" s="8">
        <v>0</v>
      </c>
      <c r="F56" s="8">
        <v>47.12</v>
      </c>
      <c r="G56" s="8">
        <v>0</v>
      </c>
      <c r="H56" s="8">
        <v>0</v>
      </c>
      <c r="I56" s="8">
        <v>33.909999999999997</v>
      </c>
      <c r="J56" s="8">
        <v>35.24</v>
      </c>
      <c r="K56" s="8">
        <v>-35.24</v>
      </c>
      <c r="L56" s="8">
        <v>0</v>
      </c>
      <c r="M56" s="8">
        <v>35.24</v>
      </c>
      <c r="N56" s="8">
        <v>0</v>
      </c>
      <c r="O56" s="4">
        <f>SUM(C56:N56)</f>
        <v>116.27000000000001</v>
      </c>
    </row>
    <row r="57" spans="1:15" ht="15" x14ac:dyDescent="0.2">
      <c r="A57" s="2" t="s">
        <v>78</v>
      </c>
      <c r="B57" s="2" t="s">
        <v>79</v>
      </c>
      <c r="C57" s="8">
        <v>0</v>
      </c>
      <c r="D57" s="8">
        <v>52.57</v>
      </c>
      <c r="E57" s="8">
        <v>0</v>
      </c>
      <c r="F57" s="8">
        <v>80.11</v>
      </c>
      <c r="G57" s="8">
        <v>8.76</v>
      </c>
      <c r="H57" s="8">
        <v>78.930000000000007</v>
      </c>
      <c r="I57" s="8">
        <v>0</v>
      </c>
      <c r="J57" s="8">
        <v>355.36</v>
      </c>
      <c r="K57" s="8">
        <v>20.64</v>
      </c>
      <c r="L57" s="8">
        <v>0</v>
      </c>
      <c r="M57" s="8">
        <v>213.73</v>
      </c>
      <c r="N57" s="8">
        <v>0</v>
      </c>
      <c r="O57" s="4">
        <f t="shared" ref="O57:O63" si="8">SUM(C57:N57)</f>
        <v>810.1</v>
      </c>
    </row>
    <row r="58" spans="1:15" ht="15" x14ac:dyDescent="0.2">
      <c r="A58" s="2" t="s">
        <v>80</v>
      </c>
      <c r="B58" s="2" t="s">
        <v>81</v>
      </c>
      <c r="C58" s="8">
        <v>0</v>
      </c>
      <c r="D58" s="8">
        <v>0</v>
      </c>
      <c r="E58" s="8">
        <v>0</v>
      </c>
      <c r="F58" s="8">
        <v>55.84</v>
      </c>
      <c r="G58" s="8">
        <v>248.6</v>
      </c>
      <c r="H58" s="8">
        <v>39.479999999999997</v>
      </c>
      <c r="I58" s="8">
        <v>0</v>
      </c>
      <c r="J58" s="8">
        <v>56.72</v>
      </c>
      <c r="K58" s="8">
        <v>0</v>
      </c>
      <c r="L58" s="8">
        <v>0</v>
      </c>
      <c r="M58" s="8">
        <v>69.290000000000006</v>
      </c>
      <c r="N58" s="8">
        <v>0</v>
      </c>
      <c r="O58" s="4">
        <f t="shared" si="8"/>
        <v>469.93</v>
      </c>
    </row>
    <row r="59" spans="1:15" ht="15" x14ac:dyDescent="0.2">
      <c r="A59" s="2" t="s">
        <v>82</v>
      </c>
      <c r="B59" s="2" t="s">
        <v>83</v>
      </c>
      <c r="C59" s="8">
        <v>614.08000000000004</v>
      </c>
      <c r="D59" s="8">
        <v>0</v>
      </c>
      <c r="E59" s="8">
        <v>0</v>
      </c>
      <c r="F59" s="8">
        <v>5.35</v>
      </c>
      <c r="G59" s="8">
        <v>216.46</v>
      </c>
      <c r="H59" s="8">
        <v>188.54</v>
      </c>
      <c r="I59" s="8">
        <v>64.900000000000006</v>
      </c>
      <c r="J59" s="8">
        <v>13.4</v>
      </c>
      <c r="K59" s="8">
        <v>0</v>
      </c>
      <c r="L59" s="8">
        <v>0</v>
      </c>
      <c r="M59" s="8">
        <v>104.43</v>
      </c>
      <c r="N59" s="8">
        <v>0</v>
      </c>
      <c r="O59" s="4">
        <f t="shared" si="8"/>
        <v>1207.1600000000003</v>
      </c>
    </row>
    <row r="60" spans="1:15" ht="15" x14ac:dyDescent="0.2">
      <c r="A60" s="2" t="s">
        <v>84</v>
      </c>
      <c r="B60" s="2" t="s">
        <v>85</v>
      </c>
      <c r="C60" s="8">
        <v>0</v>
      </c>
      <c r="D60" s="8">
        <v>438.86</v>
      </c>
      <c r="E60" s="8">
        <v>219.43</v>
      </c>
      <c r="F60" s="8">
        <v>0</v>
      </c>
      <c r="G60" s="8">
        <v>0</v>
      </c>
      <c r="H60" s="8">
        <v>446.71</v>
      </c>
      <c r="I60" s="8">
        <v>0</v>
      </c>
      <c r="J60" s="8">
        <v>230.25</v>
      </c>
      <c r="K60" s="8">
        <v>227.28</v>
      </c>
      <c r="L60" s="8">
        <v>227.28</v>
      </c>
      <c r="M60" s="8">
        <v>231.83</v>
      </c>
      <c r="N60" s="8">
        <v>231.83</v>
      </c>
      <c r="O60" s="4">
        <f t="shared" si="8"/>
        <v>2253.4699999999998</v>
      </c>
    </row>
    <row r="61" spans="1:15" ht="15" x14ac:dyDescent="0.2">
      <c r="A61" s="2" t="s">
        <v>86</v>
      </c>
      <c r="B61" s="2" t="s">
        <v>87</v>
      </c>
      <c r="C61" s="8">
        <v>0</v>
      </c>
      <c r="D61" s="8">
        <v>0</v>
      </c>
      <c r="E61" s="8">
        <v>0</v>
      </c>
      <c r="F61" s="8">
        <v>18.010000000000002</v>
      </c>
      <c r="G61" s="8">
        <v>0</v>
      </c>
      <c r="H61" s="8">
        <v>26.22</v>
      </c>
      <c r="I61" s="8">
        <v>35.4</v>
      </c>
      <c r="J61" s="8">
        <v>154.91999999999999</v>
      </c>
      <c r="K61" s="8">
        <v>0</v>
      </c>
      <c r="L61" s="8">
        <v>0</v>
      </c>
      <c r="M61" s="8">
        <v>0</v>
      </c>
      <c r="N61" s="8">
        <v>0</v>
      </c>
      <c r="O61" s="4">
        <f t="shared" si="8"/>
        <v>234.54999999999998</v>
      </c>
    </row>
    <row r="62" spans="1:15" ht="15" x14ac:dyDescent="0.2">
      <c r="A62" s="2" t="s">
        <v>88</v>
      </c>
      <c r="B62" s="2" t="s">
        <v>89</v>
      </c>
      <c r="C62" s="8">
        <v>325</v>
      </c>
      <c r="D62" s="8">
        <v>135.96</v>
      </c>
      <c r="E62" s="8">
        <v>980</v>
      </c>
      <c r="F62" s="8">
        <v>801.25</v>
      </c>
      <c r="G62" s="8">
        <v>118.99</v>
      </c>
      <c r="H62" s="8">
        <v>506.1</v>
      </c>
      <c r="I62" s="8">
        <v>940</v>
      </c>
      <c r="J62" s="8">
        <v>145</v>
      </c>
      <c r="K62" s="8">
        <v>215</v>
      </c>
      <c r="L62" s="8">
        <v>217.5</v>
      </c>
      <c r="M62" s="8">
        <v>242.5</v>
      </c>
      <c r="N62" s="8">
        <v>231.53</v>
      </c>
      <c r="O62" s="4">
        <f t="shared" si="8"/>
        <v>4858.829999999999</v>
      </c>
    </row>
    <row r="63" spans="1:15" ht="15" x14ac:dyDescent="0.2">
      <c r="A63" s="2" t="s">
        <v>90</v>
      </c>
      <c r="B63" s="2" t="s">
        <v>91</v>
      </c>
      <c r="C63" s="8">
        <v>34.28</v>
      </c>
      <c r="D63" s="8">
        <v>180.49</v>
      </c>
      <c r="E63" s="8">
        <v>0</v>
      </c>
      <c r="F63" s="8">
        <v>202.5</v>
      </c>
      <c r="G63" s="8">
        <v>225.28</v>
      </c>
      <c r="H63" s="8">
        <v>10.83</v>
      </c>
      <c r="I63" s="8">
        <v>5.41</v>
      </c>
      <c r="J63" s="8">
        <v>35.17</v>
      </c>
      <c r="K63" s="8">
        <v>0</v>
      </c>
      <c r="L63" s="8">
        <v>0</v>
      </c>
      <c r="M63" s="8">
        <v>45.53</v>
      </c>
      <c r="N63" s="8">
        <v>0</v>
      </c>
      <c r="O63" s="4">
        <f t="shared" si="8"/>
        <v>739.4899999999999</v>
      </c>
    </row>
    <row r="64" spans="1:15" ht="15.75" x14ac:dyDescent="0.25">
      <c r="A64" s="3"/>
      <c r="B64" s="3" t="s">
        <v>92</v>
      </c>
      <c r="C64" s="6">
        <f t="shared" ref="C64:O64" si="9">SUM(C56:C63)</f>
        <v>973.36</v>
      </c>
      <c r="D64" s="6">
        <f t="shared" si="9"/>
        <v>807.88</v>
      </c>
      <c r="E64" s="6">
        <f t="shared" si="9"/>
        <v>1199.43</v>
      </c>
      <c r="F64" s="6">
        <f t="shared" si="9"/>
        <v>1210.1799999999998</v>
      </c>
      <c r="G64" s="6">
        <f t="shared" si="9"/>
        <v>818.09</v>
      </c>
      <c r="H64" s="6">
        <f t="shared" si="9"/>
        <v>1296.81</v>
      </c>
      <c r="I64" s="6">
        <f t="shared" si="9"/>
        <v>1079.6200000000001</v>
      </c>
      <c r="J64" s="6">
        <f t="shared" si="9"/>
        <v>1026.06</v>
      </c>
      <c r="K64" s="6">
        <f t="shared" si="9"/>
        <v>427.68</v>
      </c>
      <c r="L64" s="6">
        <f t="shared" si="9"/>
        <v>444.78</v>
      </c>
      <c r="M64" s="6">
        <f t="shared" si="9"/>
        <v>942.55</v>
      </c>
      <c r="N64" s="6">
        <f t="shared" si="9"/>
        <v>463.36</v>
      </c>
      <c r="O64" s="6">
        <f t="shared" si="9"/>
        <v>10689.8</v>
      </c>
    </row>
    <row r="65" spans="1:15" ht="15.75" x14ac:dyDescent="0.25">
      <c r="A65" s="3"/>
      <c r="B65" s="3" t="s">
        <v>93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5.75" x14ac:dyDescent="0.25">
      <c r="A66" s="3"/>
      <c r="B66" s="3" t="s">
        <v>94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5" x14ac:dyDescent="0.2">
      <c r="A67" s="2" t="s">
        <v>95</v>
      </c>
      <c r="B67" s="2" t="s">
        <v>96</v>
      </c>
      <c r="C67" s="8">
        <v>2927.29</v>
      </c>
      <c r="D67" s="8">
        <v>3027.01</v>
      </c>
      <c r="E67" s="8">
        <v>3081.24</v>
      </c>
      <c r="F67" s="8">
        <v>2968.6</v>
      </c>
      <c r="G67" s="8">
        <v>2803.31</v>
      </c>
      <c r="H67" s="8">
        <v>2775.36</v>
      </c>
      <c r="I67" s="8">
        <v>2741.43</v>
      </c>
      <c r="J67" s="8">
        <v>2858.15</v>
      </c>
      <c r="K67" s="8">
        <v>2919.71</v>
      </c>
      <c r="L67" s="8">
        <v>2898.5</v>
      </c>
      <c r="M67" s="8">
        <v>2910.92</v>
      </c>
      <c r="N67" s="8">
        <v>2844.42</v>
      </c>
      <c r="O67" s="4">
        <f>SUM(C67:N67)</f>
        <v>34755.94</v>
      </c>
    </row>
    <row r="68" spans="1:15" ht="15.75" x14ac:dyDescent="0.25">
      <c r="A68" s="3"/>
      <c r="B68" s="3" t="s">
        <v>97</v>
      </c>
      <c r="C68" s="6">
        <f t="shared" ref="C68:O68" si="10">C67</f>
        <v>2927.29</v>
      </c>
      <c r="D68" s="6">
        <f t="shared" si="10"/>
        <v>3027.01</v>
      </c>
      <c r="E68" s="6">
        <f t="shared" si="10"/>
        <v>3081.24</v>
      </c>
      <c r="F68" s="6">
        <f t="shared" si="10"/>
        <v>2968.6</v>
      </c>
      <c r="G68" s="6">
        <f t="shared" si="10"/>
        <v>2803.31</v>
      </c>
      <c r="H68" s="6">
        <f t="shared" si="10"/>
        <v>2775.36</v>
      </c>
      <c r="I68" s="6">
        <f t="shared" si="10"/>
        <v>2741.43</v>
      </c>
      <c r="J68" s="6">
        <f t="shared" si="10"/>
        <v>2858.15</v>
      </c>
      <c r="K68" s="6">
        <f t="shared" si="10"/>
        <v>2919.71</v>
      </c>
      <c r="L68" s="6">
        <f t="shared" si="10"/>
        <v>2898.5</v>
      </c>
      <c r="M68" s="6">
        <f t="shared" si="10"/>
        <v>2910.92</v>
      </c>
      <c r="N68" s="6">
        <f t="shared" si="10"/>
        <v>2844.42</v>
      </c>
      <c r="O68" s="6">
        <f t="shared" si="10"/>
        <v>34755.94</v>
      </c>
    </row>
    <row r="69" spans="1:15" ht="15.75" x14ac:dyDescent="0.25">
      <c r="A69" s="3"/>
      <c r="B69" s="3" t="s">
        <v>98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" x14ac:dyDescent="0.2">
      <c r="A70" s="2" t="s">
        <v>99</v>
      </c>
      <c r="B70" s="2" t="s">
        <v>100</v>
      </c>
      <c r="C70" s="8">
        <v>299</v>
      </c>
      <c r="D70" s="8">
        <v>299</v>
      </c>
      <c r="E70" s="8">
        <v>299</v>
      </c>
      <c r="F70" s="8">
        <v>299</v>
      </c>
      <c r="G70" s="8">
        <v>309.37</v>
      </c>
      <c r="H70" s="8">
        <v>351.16</v>
      </c>
      <c r="I70" s="8">
        <v>351.16</v>
      </c>
      <c r="J70" s="8">
        <v>309</v>
      </c>
      <c r="K70" s="8">
        <v>351.56</v>
      </c>
      <c r="L70" s="8">
        <v>328.71</v>
      </c>
      <c r="M70" s="8">
        <v>369</v>
      </c>
      <c r="N70" s="8">
        <v>309</v>
      </c>
      <c r="O70" s="4">
        <f>SUM(C70:N70)</f>
        <v>3874.96</v>
      </c>
    </row>
    <row r="71" spans="1:15" ht="15" x14ac:dyDescent="0.2">
      <c r="A71" s="2" t="s">
        <v>101</v>
      </c>
      <c r="B71" s="2" t="s">
        <v>102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181.05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4">
        <f t="shared" ref="O71:O84" si="11">SUM(C71:N71)</f>
        <v>181.05</v>
      </c>
    </row>
    <row r="72" spans="1:15" ht="15" x14ac:dyDescent="0.2">
      <c r="A72" s="2" t="s">
        <v>103</v>
      </c>
      <c r="B72" s="2" t="s">
        <v>104</v>
      </c>
      <c r="C72" s="8">
        <v>108.63</v>
      </c>
      <c r="D72" s="8">
        <v>36.21</v>
      </c>
      <c r="E72" s="8">
        <v>90.53</v>
      </c>
      <c r="F72" s="8">
        <v>72.489999999999995</v>
      </c>
      <c r="G72" s="8">
        <v>54.32</v>
      </c>
      <c r="H72" s="8">
        <v>18.170000000000002</v>
      </c>
      <c r="I72" s="8">
        <v>34.17</v>
      </c>
      <c r="J72" s="8">
        <v>142.04</v>
      </c>
      <c r="K72" s="8">
        <v>161.66</v>
      </c>
      <c r="L72" s="8">
        <v>80.83</v>
      </c>
      <c r="M72" s="8">
        <v>0</v>
      </c>
      <c r="N72" s="8">
        <v>40.51</v>
      </c>
      <c r="O72" s="4">
        <f t="shared" si="11"/>
        <v>839.56000000000006</v>
      </c>
    </row>
    <row r="73" spans="1:15" ht="15" x14ac:dyDescent="0.2">
      <c r="A73" s="2" t="s">
        <v>105</v>
      </c>
      <c r="B73" s="2" t="s">
        <v>106</v>
      </c>
      <c r="C73" s="8">
        <v>0</v>
      </c>
      <c r="D73" s="8">
        <v>6.03</v>
      </c>
      <c r="E73" s="8">
        <v>8.83</v>
      </c>
      <c r="F73" s="8">
        <v>67.62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17.010000000000002</v>
      </c>
      <c r="N73" s="8">
        <v>0</v>
      </c>
      <c r="O73" s="4">
        <f t="shared" si="11"/>
        <v>99.490000000000009</v>
      </c>
    </row>
    <row r="74" spans="1:15" ht="15" x14ac:dyDescent="0.2">
      <c r="A74" s="2" t="s">
        <v>107</v>
      </c>
      <c r="B74" s="2" t="s">
        <v>108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217.32</v>
      </c>
      <c r="N74" s="8">
        <v>2.68</v>
      </c>
      <c r="O74" s="4">
        <f t="shared" si="11"/>
        <v>220</v>
      </c>
    </row>
    <row r="75" spans="1:15" ht="15" x14ac:dyDescent="0.2">
      <c r="A75" s="2" t="s">
        <v>109</v>
      </c>
      <c r="B75" s="2" t="s">
        <v>110</v>
      </c>
      <c r="C75" s="8">
        <v>13.16</v>
      </c>
      <c r="D75" s="8">
        <v>13.16</v>
      </c>
      <c r="E75" s="8">
        <v>15.97</v>
      </c>
      <c r="F75" s="8">
        <v>13.16</v>
      </c>
      <c r="G75" s="8">
        <v>0</v>
      </c>
      <c r="H75" s="8">
        <v>32.56</v>
      </c>
      <c r="I75" s="8">
        <v>0</v>
      </c>
      <c r="J75" s="8">
        <v>7.5</v>
      </c>
      <c r="K75" s="8">
        <v>15.18</v>
      </c>
      <c r="L75" s="8">
        <v>0</v>
      </c>
      <c r="M75" s="8">
        <v>0</v>
      </c>
      <c r="N75" s="8">
        <v>0</v>
      </c>
      <c r="O75" s="4">
        <f t="shared" si="11"/>
        <v>110.69</v>
      </c>
    </row>
    <row r="76" spans="1:15" ht="15" x14ac:dyDescent="0.2">
      <c r="A76" s="2" t="s">
        <v>111</v>
      </c>
      <c r="B76" s="2" t="s">
        <v>112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27.7</v>
      </c>
      <c r="J76" s="8">
        <v>21</v>
      </c>
      <c r="K76" s="8">
        <v>22.5</v>
      </c>
      <c r="L76" s="8">
        <v>0</v>
      </c>
      <c r="M76" s="8">
        <v>0</v>
      </c>
      <c r="N76" s="8">
        <v>0</v>
      </c>
      <c r="O76" s="4">
        <f t="shared" si="11"/>
        <v>71.2</v>
      </c>
    </row>
    <row r="77" spans="1:15" ht="15" x14ac:dyDescent="0.2">
      <c r="A77" s="2" t="s">
        <v>113</v>
      </c>
      <c r="B77" s="2" t="s">
        <v>114</v>
      </c>
      <c r="C77" s="8">
        <v>0</v>
      </c>
      <c r="D77" s="8">
        <v>0</v>
      </c>
      <c r="E77" s="8">
        <v>0</v>
      </c>
      <c r="F77" s="8">
        <v>36.35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4">
        <f t="shared" si="11"/>
        <v>36.35</v>
      </c>
    </row>
    <row r="78" spans="1:15" ht="15" x14ac:dyDescent="0.2">
      <c r="A78" s="2" t="s">
        <v>115</v>
      </c>
      <c r="B78" s="2" t="s">
        <v>116</v>
      </c>
      <c r="C78" s="8">
        <v>17.079999999999998</v>
      </c>
      <c r="D78" s="8">
        <v>17.079999999999998</v>
      </c>
      <c r="E78" s="8">
        <v>5.54</v>
      </c>
      <c r="F78" s="8">
        <v>73.86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58.86</v>
      </c>
      <c r="N78" s="8">
        <v>39.24</v>
      </c>
      <c r="O78" s="4">
        <f t="shared" si="11"/>
        <v>211.66000000000003</v>
      </c>
    </row>
    <row r="79" spans="1:15" ht="15" x14ac:dyDescent="0.2">
      <c r="A79" s="2" t="s">
        <v>117</v>
      </c>
      <c r="B79" s="2" t="s">
        <v>118</v>
      </c>
      <c r="C79" s="8">
        <v>1231.8699999999999</v>
      </c>
      <c r="D79" s="8">
        <v>1231.8699999999999</v>
      </c>
      <c r="E79" s="8">
        <v>1231.8699999999999</v>
      </c>
      <c r="F79" s="8">
        <v>1231.8699999999999</v>
      </c>
      <c r="G79" s="8">
        <v>1361.87</v>
      </c>
      <c r="H79" s="8">
        <v>1291.8699999999999</v>
      </c>
      <c r="I79" s="8">
        <v>1291.8699999999999</v>
      </c>
      <c r="J79" s="8">
        <v>1291.8699999999999</v>
      </c>
      <c r="K79" s="8">
        <v>1297.45</v>
      </c>
      <c r="L79" s="8">
        <v>1235</v>
      </c>
      <c r="M79" s="8">
        <v>1257.1199999999999</v>
      </c>
      <c r="N79" s="8">
        <v>1275</v>
      </c>
      <c r="O79" s="4">
        <f t="shared" si="11"/>
        <v>15229.529999999999</v>
      </c>
    </row>
    <row r="80" spans="1:15" ht="15" x14ac:dyDescent="0.2">
      <c r="A80" s="2" t="s">
        <v>119</v>
      </c>
      <c r="B80" s="2" t="s">
        <v>120</v>
      </c>
      <c r="C80" s="8">
        <v>14.3</v>
      </c>
      <c r="D80" s="8">
        <v>0</v>
      </c>
      <c r="E80" s="8">
        <v>14.3</v>
      </c>
      <c r="F80" s="8">
        <v>0</v>
      </c>
      <c r="G80" s="8">
        <v>0</v>
      </c>
      <c r="H80" s="8">
        <v>0</v>
      </c>
      <c r="I80" s="8">
        <v>28.6</v>
      </c>
      <c r="J80" s="8">
        <v>14.3</v>
      </c>
      <c r="K80" s="8">
        <v>67.010000000000005</v>
      </c>
      <c r="L80" s="8">
        <v>14.3</v>
      </c>
      <c r="M80" s="8">
        <v>16.5</v>
      </c>
      <c r="N80" s="8">
        <v>16.5</v>
      </c>
      <c r="O80" s="4">
        <f t="shared" si="11"/>
        <v>185.81</v>
      </c>
    </row>
    <row r="81" spans="1:15" ht="15" x14ac:dyDescent="0.2">
      <c r="A81" s="2" t="s">
        <v>121</v>
      </c>
      <c r="B81" s="2" t="s">
        <v>122</v>
      </c>
      <c r="C81" s="8">
        <v>1.49</v>
      </c>
      <c r="D81" s="8">
        <v>1.49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1.49</v>
      </c>
      <c r="K81" s="8">
        <v>1.49</v>
      </c>
      <c r="L81" s="8">
        <v>0</v>
      </c>
      <c r="M81" s="8">
        <v>0</v>
      </c>
      <c r="N81" s="8">
        <v>0</v>
      </c>
      <c r="O81" s="4">
        <f t="shared" si="11"/>
        <v>5.96</v>
      </c>
    </row>
    <row r="82" spans="1:15" ht="15" x14ac:dyDescent="0.2">
      <c r="A82" s="2" t="s">
        <v>123</v>
      </c>
      <c r="B82" s="2" t="s">
        <v>124</v>
      </c>
      <c r="C82" s="4">
        <v>0</v>
      </c>
      <c r="D82" s="4">
        <v>0</v>
      </c>
      <c r="E82" s="4">
        <v>0</v>
      </c>
      <c r="F82" s="4">
        <v>0</v>
      </c>
      <c r="G82" s="8">
        <v>0</v>
      </c>
      <c r="H82" s="8">
        <v>31.66</v>
      </c>
      <c r="I82" s="8">
        <v>376.71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4">
        <f t="shared" si="11"/>
        <v>408.37</v>
      </c>
    </row>
    <row r="83" spans="1:15" ht="15" x14ac:dyDescent="0.2">
      <c r="A83" s="2" t="s">
        <v>125</v>
      </c>
      <c r="B83" s="2" t="s">
        <v>126</v>
      </c>
      <c r="C83" s="8">
        <v>329.86</v>
      </c>
      <c r="D83" s="8">
        <v>360.14</v>
      </c>
      <c r="E83" s="8">
        <v>353.73</v>
      </c>
      <c r="F83" s="8">
        <v>362.31</v>
      </c>
      <c r="G83" s="8">
        <v>349.87</v>
      </c>
      <c r="H83" s="8">
        <v>387.81</v>
      </c>
      <c r="I83" s="8">
        <v>390.56</v>
      </c>
      <c r="J83" s="8">
        <v>387.99</v>
      </c>
      <c r="K83" s="8">
        <v>403.37</v>
      </c>
      <c r="L83" s="8">
        <v>394.38</v>
      </c>
      <c r="M83" s="8">
        <v>375.6</v>
      </c>
      <c r="N83" s="8">
        <v>390.99</v>
      </c>
      <c r="O83" s="4">
        <f t="shared" si="11"/>
        <v>4486.6099999999997</v>
      </c>
    </row>
    <row r="84" spans="1:15" ht="15" x14ac:dyDescent="0.2">
      <c r="A84" s="2" t="s">
        <v>127</v>
      </c>
      <c r="B84" s="2" t="s">
        <v>128</v>
      </c>
      <c r="C84" s="8">
        <v>0</v>
      </c>
      <c r="D84" s="8">
        <v>0</v>
      </c>
      <c r="E84" s="8">
        <v>238.15</v>
      </c>
      <c r="F84" s="8">
        <v>0</v>
      </c>
      <c r="G84" s="8">
        <v>26.53</v>
      </c>
      <c r="H84" s="8">
        <v>0</v>
      </c>
      <c r="I84" s="8">
        <v>553.85</v>
      </c>
      <c r="J84" s="8">
        <v>35.15</v>
      </c>
      <c r="K84" s="8">
        <v>0</v>
      </c>
      <c r="L84" s="8">
        <v>0</v>
      </c>
      <c r="M84" s="8">
        <v>0</v>
      </c>
      <c r="N84" s="8">
        <v>0</v>
      </c>
      <c r="O84" s="4">
        <f t="shared" si="11"/>
        <v>853.68</v>
      </c>
    </row>
    <row r="85" spans="1:15" ht="15.75" x14ac:dyDescent="0.25">
      <c r="A85" s="3"/>
      <c r="B85" s="3" t="s">
        <v>129</v>
      </c>
      <c r="C85" s="6">
        <f t="shared" ref="C85:O85" si="12">SUM(C70:C84)</f>
        <v>2015.3899999999999</v>
      </c>
      <c r="D85" s="6">
        <f t="shared" si="12"/>
        <v>1964.98</v>
      </c>
      <c r="E85" s="6">
        <f t="shared" si="12"/>
        <v>2257.9199999999996</v>
      </c>
      <c r="F85" s="6">
        <f t="shared" si="12"/>
        <v>2156.66</v>
      </c>
      <c r="G85" s="6">
        <f t="shared" si="12"/>
        <v>2101.96</v>
      </c>
      <c r="H85" s="6">
        <f t="shared" si="12"/>
        <v>2113.23</v>
      </c>
      <c r="I85" s="6">
        <f t="shared" si="12"/>
        <v>3235.6699999999996</v>
      </c>
      <c r="J85" s="6">
        <f t="shared" si="12"/>
        <v>2210.3399999999997</v>
      </c>
      <c r="K85" s="6">
        <f t="shared" si="12"/>
        <v>2320.2199999999998</v>
      </c>
      <c r="L85" s="6">
        <f t="shared" si="12"/>
        <v>2053.2199999999998</v>
      </c>
      <c r="M85" s="6">
        <f t="shared" si="12"/>
        <v>2311.41</v>
      </c>
      <c r="N85" s="6">
        <f t="shared" si="12"/>
        <v>2073.92</v>
      </c>
      <c r="O85" s="6">
        <f t="shared" si="12"/>
        <v>26814.92</v>
      </c>
    </row>
    <row r="86" spans="1:15" ht="15.75" x14ac:dyDescent="0.25">
      <c r="A86" s="3"/>
      <c r="B86" s="3" t="s">
        <v>130</v>
      </c>
      <c r="C86" s="6">
        <f t="shared" ref="C86:O86" si="13">SUM(C68+C85)</f>
        <v>4942.68</v>
      </c>
      <c r="D86" s="6">
        <f t="shared" si="13"/>
        <v>4991.99</v>
      </c>
      <c r="E86" s="6">
        <f t="shared" si="13"/>
        <v>5339.16</v>
      </c>
      <c r="F86" s="6">
        <f t="shared" si="13"/>
        <v>5125.26</v>
      </c>
      <c r="G86" s="6">
        <f t="shared" si="13"/>
        <v>4905.2700000000004</v>
      </c>
      <c r="H86" s="6">
        <f t="shared" si="13"/>
        <v>4888.59</v>
      </c>
      <c r="I86" s="6">
        <f t="shared" si="13"/>
        <v>5977.0999999999995</v>
      </c>
      <c r="J86" s="6">
        <f t="shared" si="13"/>
        <v>5068.49</v>
      </c>
      <c r="K86" s="6">
        <f t="shared" si="13"/>
        <v>5239.93</v>
      </c>
      <c r="L86" s="6">
        <f t="shared" si="13"/>
        <v>4951.7199999999993</v>
      </c>
      <c r="M86" s="6">
        <f t="shared" si="13"/>
        <v>5222.33</v>
      </c>
      <c r="N86" s="6">
        <f t="shared" si="13"/>
        <v>4918.34</v>
      </c>
      <c r="O86" s="6">
        <f t="shared" si="13"/>
        <v>61570.86</v>
      </c>
    </row>
    <row r="87" spans="1:15" ht="15.75" x14ac:dyDescent="0.25">
      <c r="A87" s="3"/>
      <c r="B87" s="3" t="s">
        <v>131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ht="15" x14ac:dyDescent="0.2">
      <c r="A88" s="2" t="s">
        <v>132</v>
      </c>
      <c r="B88" s="2" t="s">
        <v>133</v>
      </c>
      <c r="C88" s="8">
        <v>4882.5600000000004</v>
      </c>
      <c r="D88" s="8">
        <v>4350.3999999999996</v>
      </c>
      <c r="E88" s="8">
        <v>3612.75</v>
      </c>
      <c r="F88" s="8">
        <v>3770.18</v>
      </c>
      <c r="G88" s="8">
        <v>4399.16</v>
      </c>
      <c r="H88" s="8">
        <v>4884.0200000000004</v>
      </c>
      <c r="I88" s="8">
        <v>2544.89</v>
      </c>
      <c r="J88" s="8">
        <v>2906.63</v>
      </c>
      <c r="K88" s="8">
        <v>4866.3500000000004</v>
      </c>
      <c r="L88" s="8">
        <v>4128.3999999999996</v>
      </c>
      <c r="M88" s="8">
        <v>5037.01</v>
      </c>
      <c r="N88" s="8">
        <v>5379.92</v>
      </c>
      <c r="O88" s="4">
        <f>SUM(C88:N88)</f>
        <v>50762.270000000004</v>
      </c>
    </row>
    <row r="89" spans="1:15" ht="15" x14ac:dyDescent="0.2">
      <c r="A89" s="2" t="s">
        <v>134</v>
      </c>
      <c r="B89" s="2" t="s">
        <v>135</v>
      </c>
      <c r="C89" s="8">
        <v>0</v>
      </c>
      <c r="D89" s="8">
        <v>22.86</v>
      </c>
      <c r="E89" s="8">
        <v>0</v>
      </c>
      <c r="F89" s="8">
        <v>66</v>
      </c>
      <c r="G89" s="8">
        <v>78.45</v>
      </c>
      <c r="H89" s="8">
        <v>431.02</v>
      </c>
      <c r="I89" s="8">
        <v>52.98</v>
      </c>
      <c r="J89" s="8">
        <v>56.44</v>
      </c>
      <c r="K89" s="8">
        <v>0</v>
      </c>
      <c r="L89" s="8">
        <v>30.05</v>
      </c>
      <c r="M89" s="8">
        <v>38.869999999999997</v>
      </c>
      <c r="N89" s="8">
        <v>63.22</v>
      </c>
      <c r="O89" s="4">
        <f t="shared" ref="O89:O94" si="14">SUM(C89:N89)</f>
        <v>839.89</v>
      </c>
    </row>
    <row r="90" spans="1:15" ht="15" x14ac:dyDescent="0.2">
      <c r="A90" s="2" t="s">
        <v>136</v>
      </c>
      <c r="B90" s="2" t="s">
        <v>137</v>
      </c>
      <c r="C90" s="8">
        <v>78.08</v>
      </c>
      <c r="D90" s="8">
        <v>174.35</v>
      </c>
      <c r="E90" s="8">
        <v>44.95</v>
      </c>
      <c r="F90" s="8">
        <v>20.41</v>
      </c>
      <c r="G90" s="8">
        <v>212.2</v>
      </c>
      <c r="H90" s="8">
        <v>354.88</v>
      </c>
      <c r="I90" s="8">
        <v>70.81</v>
      </c>
      <c r="J90" s="8">
        <v>0</v>
      </c>
      <c r="K90" s="8">
        <v>0</v>
      </c>
      <c r="L90" s="8">
        <v>131.47999999999999</v>
      </c>
      <c r="M90" s="8">
        <v>511.03</v>
      </c>
      <c r="N90" s="8">
        <v>460.96</v>
      </c>
      <c r="O90" s="4">
        <f t="shared" si="14"/>
        <v>2059.15</v>
      </c>
    </row>
    <row r="91" spans="1:15" ht="15" x14ac:dyDescent="0.2">
      <c r="A91" s="2" t="s">
        <v>138</v>
      </c>
      <c r="B91" s="2" t="s">
        <v>139</v>
      </c>
      <c r="C91" s="8">
        <v>3120.29</v>
      </c>
      <c r="D91" s="8">
        <v>2549.39</v>
      </c>
      <c r="E91" s="8">
        <v>3041.79</v>
      </c>
      <c r="F91" s="8">
        <v>3104.59</v>
      </c>
      <c r="G91" s="8">
        <v>2649.29</v>
      </c>
      <c r="H91" s="8">
        <v>2555.09</v>
      </c>
      <c r="I91" s="8">
        <v>1707.29</v>
      </c>
      <c r="J91" s="8">
        <v>1299.0899999999999</v>
      </c>
      <c r="K91" s="8">
        <v>1879.99</v>
      </c>
      <c r="L91" s="8">
        <v>1707.29</v>
      </c>
      <c r="M91" s="8">
        <v>1644.49</v>
      </c>
      <c r="N91" s="8">
        <v>210.77</v>
      </c>
      <c r="O91" s="4">
        <f t="shared" si="14"/>
        <v>25469.360000000008</v>
      </c>
    </row>
    <row r="92" spans="1:15" ht="15" x14ac:dyDescent="0.2">
      <c r="A92" s="2" t="s">
        <v>140</v>
      </c>
      <c r="B92" s="2" t="s">
        <v>141</v>
      </c>
      <c r="C92" s="8">
        <v>131.24</v>
      </c>
      <c r="D92" s="8">
        <v>136.68</v>
      </c>
      <c r="E92" s="8">
        <v>148.30000000000001</v>
      </c>
      <c r="F92" s="8">
        <v>190.32</v>
      </c>
      <c r="G92" s="8">
        <v>189.4</v>
      </c>
      <c r="H92" s="8">
        <v>201.49</v>
      </c>
      <c r="I92" s="8">
        <v>194.54</v>
      </c>
      <c r="J92" s="8">
        <v>142.05000000000001</v>
      </c>
      <c r="K92" s="8">
        <v>138.5</v>
      </c>
      <c r="L92" s="8">
        <v>156.36000000000001</v>
      </c>
      <c r="M92" s="8">
        <v>155.33000000000001</v>
      </c>
      <c r="N92" s="8">
        <v>153.80000000000001</v>
      </c>
      <c r="O92" s="4">
        <f t="shared" si="14"/>
        <v>1938.01</v>
      </c>
    </row>
    <row r="93" spans="1:15" ht="15" x14ac:dyDescent="0.2">
      <c r="A93" s="2" t="s">
        <v>142</v>
      </c>
      <c r="B93" s="2" t="s">
        <v>143</v>
      </c>
      <c r="C93" s="8">
        <v>1625.41</v>
      </c>
      <c r="D93" s="8">
        <v>1625.41</v>
      </c>
      <c r="E93" s="8">
        <v>1625.41</v>
      </c>
      <c r="F93" s="8">
        <v>1625.41</v>
      </c>
      <c r="G93" s="8">
        <v>1689.01</v>
      </c>
      <c r="H93" s="8">
        <v>1689.01</v>
      </c>
      <c r="I93" s="8">
        <v>1689.01</v>
      </c>
      <c r="J93" s="8">
        <v>1689.01</v>
      </c>
      <c r="K93" s="8">
        <v>1689.01</v>
      </c>
      <c r="L93" s="8">
        <v>1689.01</v>
      </c>
      <c r="M93" s="8">
        <v>1689.01</v>
      </c>
      <c r="N93" s="8">
        <v>1689.01</v>
      </c>
      <c r="O93" s="4">
        <f t="shared" si="14"/>
        <v>20013.719999999998</v>
      </c>
    </row>
    <row r="94" spans="1:15" ht="15" x14ac:dyDescent="0.2">
      <c r="A94" s="2" t="s">
        <v>144</v>
      </c>
      <c r="B94" s="2" t="s">
        <v>145</v>
      </c>
      <c r="C94" s="8">
        <v>666.82</v>
      </c>
      <c r="D94" s="8">
        <v>656.82</v>
      </c>
      <c r="E94" s="8">
        <v>666.82</v>
      </c>
      <c r="F94" s="8">
        <v>666.82</v>
      </c>
      <c r="G94" s="8">
        <v>757.75</v>
      </c>
      <c r="H94" s="8">
        <v>757.75</v>
      </c>
      <c r="I94" s="8">
        <v>757.75</v>
      </c>
      <c r="J94" s="8">
        <v>757.75</v>
      </c>
      <c r="K94" s="8">
        <v>757.75</v>
      </c>
      <c r="L94" s="8">
        <v>757.75</v>
      </c>
      <c r="M94" s="8">
        <v>757.75</v>
      </c>
      <c r="N94" s="8">
        <v>757.75</v>
      </c>
      <c r="O94" s="4">
        <f t="shared" si="14"/>
        <v>8719.2800000000007</v>
      </c>
    </row>
    <row r="95" spans="1:15" ht="15.75" x14ac:dyDescent="0.25">
      <c r="A95" s="3"/>
      <c r="B95" s="3" t="s">
        <v>146</v>
      </c>
      <c r="C95" s="6">
        <f t="shared" ref="C95:I95" si="15">SUM(C88:C94)</f>
        <v>10504.4</v>
      </c>
      <c r="D95" s="6">
        <f t="shared" si="15"/>
        <v>9515.91</v>
      </c>
      <c r="E95" s="6">
        <f t="shared" si="15"/>
        <v>9140.02</v>
      </c>
      <c r="F95" s="6">
        <f t="shared" si="15"/>
        <v>9443.73</v>
      </c>
      <c r="G95" s="6">
        <f t="shared" si="15"/>
        <v>9975.2599999999984</v>
      </c>
      <c r="H95" s="6">
        <f t="shared" si="15"/>
        <v>10873.260000000002</v>
      </c>
      <c r="I95" s="6">
        <f t="shared" si="15"/>
        <v>7017.2699999999995</v>
      </c>
      <c r="J95" s="6">
        <f t="shared" ref="J95:N95" si="16">SUM(J88:J94)</f>
        <v>6850.97</v>
      </c>
      <c r="K95" s="6">
        <f t="shared" si="16"/>
        <v>9331.6</v>
      </c>
      <c r="L95" s="6">
        <f t="shared" si="16"/>
        <v>8600.34</v>
      </c>
      <c r="M95" s="6">
        <f t="shared" si="16"/>
        <v>9833.49</v>
      </c>
      <c r="N95" s="6">
        <f t="shared" si="16"/>
        <v>8715.43</v>
      </c>
      <c r="O95" s="6">
        <f>SUM(O88:O94)</f>
        <v>109801.68000000001</v>
      </c>
    </row>
    <row r="96" spans="1:15" ht="15.75" x14ac:dyDescent="0.25">
      <c r="A96" s="3"/>
      <c r="B96" s="3" t="s">
        <v>147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ht="15" x14ac:dyDescent="0.2">
      <c r="A97" s="2" t="s">
        <v>148</v>
      </c>
      <c r="B97" s="2" t="s">
        <v>149</v>
      </c>
      <c r="C97" s="4">
        <v>1634.85</v>
      </c>
      <c r="D97" s="4">
        <v>1634.85</v>
      </c>
      <c r="E97" s="4">
        <v>1634.85</v>
      </c>
      <c r="F97" s="4">
        <v>1515.27</v>
      </c>
      <c r="G97" s="4">
        <v>1515.27</v>
      </c>
      <c r="H97" s="4">
        <v>1515.27</v>
      </c>
      <c r="I97" s="4">
        <v>1515.27</v>
      </c>
      <c r="J97" s="4">
        <v>1515.27</v>
      </c>
      <c r="K97" s="4">
        <v>1515.27</v>
      </c>
      <c r="L97" s="4">
        <v>1515.27</v>
      </c>
      <c r="M97" s="4">
        <v>1515.27</v>
      </c>
      <c r="N97" s="4">
        <v>1515.27</v>
      </c>
      <c r="O97" s="4">
        <f>SUM(C97:N97)</f>
        <v>18541.980000000003</v>
      </c>
    </row>
    <row r="98" spans="1:15" ht="15.75" x14ac:dyDescent="0.25">
      <c r="A98" s="3"/>
      <c r="B98" s="3" t="s">
        <v>150</v>
      </c>
      <c r="C98" s="6">
        <f t="shared" ref="C98:I98" si="17">SUM(C46+C54+C64+C86+C95+C97)</f>
        <v>22201.53</v>
      </c>
      <c r="D98" s="6">
        <f t="shared" si="17"/>
        <v>22811.51</v>
      </c>
      <c r="E98" s="6">
        <f t="shared" si="17"/>
        <v>23295.89</v>
      </c>
      <c r="F98" s="6">
        <f t="shared" si="17"/>
        <v>23616.16</v>
      </c>
      <c r="G98" s="6">
        <f t="shared" si="17"/>
        <v>23387.16</v>
      </c>
      <c r="H98" s="6">
        <f t="shared" si="17"/>
        <v>24420.970000000005</v>
      </c>
      <c r="I98" s="6">
        <f t="shared" si="17"/>
        <v>21916.42</v>
      </c>
      <c r="J98" s="6">
        <f t="shared" ref="J98:N98" si="18">SUM(J46+J54+J64+J86+J95+J97)</f>
        <v>22161.05</v>
      </c>
      <c r="K98" s="6">
        <f t="shared" si="18"/>
        <v>22408.97</v>
      </c>
      <c r="L98" s="6">
        <f t="shared" si="18"/>
        <v>21278.71</v>
      </c>
      <c r="M98" s="6">
        <f t="shared" si="18"/>
        <v>24997.7</v>
      </c>
      <c r="N98" s="6">
        <f t="shared" si="18"/>
        <v>22819.79</v>
      </c>
      <c r="O98" s="6">
        <f>SUM(O46+O54+O64+O86+O95+O97)</f>
        <v>275315.86</v>
      </c>
    </row>
    <row r="99" spans="1:15" ht="15.75" x14ac:dyDescent="0.25">
      <c r="A99" s="3"/>
      <c r="B99" s="3" t="s">
        <v>151</v>
      </c>
      <c r="C99" s="6">
        <f t="shared" ref="C99:O99" si="19">C98</f>
        <v>22201.53</v>
      </c>
      <c r="D99" s="6">
        <f t="shared" si="19"/>
        <v>22811.51</v>
      </c>
      <c r="E99" s="6">
        <f t="shared" si="19"/>
        <v>23295.89</v>
      </c>
      <c r="F99" s="6">
        <f t="shared" si="19"/>
        <v>23616.16</v>
      </c>
      <c r="G99" s="6">
        <f t="shared" si="19"/>
        <v>23387.16</v>
      </c>
      <c r="H99" s="6">
        <f t="shared" si="19"/>
        <v>24420.970000000005</v>
      </c>
      <c r="I99" s="6">
        <f t="shared" si="19"/>
        <v>21916.42</v>
      </c>
      <c r="J99" s="6">
        <f t="shared" si="19"/>
        <v>22161.05</v>
      </c>
      <c r="K99" s="6">
        <f t="shared" si="19"/>
        <v>22408.97</v>
      </c>
      <c r="L99" s="6">
        <f t="shared" si="19"/>
        <v>21278.71</v>
      </c>
      <c r="M99" s="6">
        <f t="shared" si="19"/>
        <v>24997.7</v>
      </c>
      <c r="N99" s="6">
        <f t="shared" si="19"/>
        <v>22819.79</v>
      </c>
      <c r="O99" s="6">
        <f t="shared" si="19"/>
        <v>275315.86</v>
      </c>
    </row>
    <row r="100" spans="1:15" ht="15" x14ac:dyDescent="0.2">
      <c r="A100" s="2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.75" x14ac:dyDescent="0.25">
      <c r="A101" s="3"/>
      <c r="B101" s="3" t="s">
        <v>152</v>
      </c>
      <c r="C101" s="5">
        <f t="shared" ref="C101:I101" si="20">SUM(C34-C99)</f>
        <v>55337.490000000005</v>
      </c>
      <c r="D101" s="5">
        <f t="shared" si="20"/>
        <v>56460.090000000011</v>
      </c>
      <c r="E101" s="5">
        <f t="shared" si="20"/>
        <v>52614.659999999989</v>
      </c>
      <c r="F101" s="5">
        <f t="shared" si="20"/>
        <v>51095.899999999994</v>
      </c>
      <c r="G101" s="5">
        <f t="shared" si="20"/>
        <v>51885.509999999995</v>
      </c>
      <c r="H101" s="5">
        <f t="shared" si="20"/>
        <v>50439.66</v>
      </c>
      <c r="I101" s="5">
        <f t="shared" si="20"/>
        <v>54062.320000000007</v>
      </c>
      <c r="J101" s="5">
        <f t="shared" ref="J101:N101" si="21">SUM(J34-J99)</f>
        <v>51156.619999999995</v>
      </c>
      <c r="K101" s="5">
        <f t="shared" si="21"/>
        <v>50778.429999999993</v>
      </c>
      <c r="L101" s="5">
        <f t="shared" si="21"/>
        <v>52139.29</v>
      </c>
      <c r="M101" s="5">
        <f t="shared" si="21"/>
        <v>48872.180000000008</v>
      </c>
      <c r="N101" s="5">
        <f t="shared" si="21"/>
        <v>51574.969999999994</v>
      </c>
      <c r="O101" s="5">
        <f>SUM(O34-O99)</f>
        <v>626417.12</v>
      </c>
    </row>
    <row r="102" spans="1:15" ht="15" x14ac:dyDescent="0.2">
      <c r="A102" s="2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</sheetData>
  <mergeCells count="11">
    <mergeCell ref="A1:O1"/>
    <mergeCell ref="A2:O2"/>
    <mergeCell ref="A3:O3"/>
    <mergeCell ref="A4:O4"/>
    <mergeCell ref="A5:O5"/>
    <mergeCell ref="A11:O11"/>
    <mergeCell ref="A6:O6"/>
    <mergeCell ref="A7:O7"/>
    <mergeCell ref="A8:O8"/>
    <mergeCell ref="A9:O9"/>
    <mergeCell ref="A10:O10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joseph jungreis</cp:lastModifiedBy>
  <cp:revision>0</cp:revision>
  <dcterms:created xsi:type="dcterms:W3CDTF">2024-07-16T19:16:55Z</dcterms:created>
  <dcterms:modified xsi:type="dcterms:W3CDTF">2025-09-15T16:15:56Z</dcterms:modified>
</cp:coreProperties>
</file>